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545" windowWidth="1980" windowHeight="11700" tabRatio="835" activeTab="5"/>
  </bookViews>
  <sheets>
    <sheet name="титул лист" sheetId="50" r:id="rId1"/>
    <sheet name="от 7-12лет измен 62,03" sheetId="52" r:id="rId2"/>
    <sheet name="тит л дотац" sheetId="54" r:id="rId3"/>
    <sheet name="52,70" sheetId="53" r:id="rId4"/>
    <sheet name="тит л плат" sheetId="56" r:id="rId5"/>
    <sheet name="12 лет платники" sheetId="55" r:id="rId6"/>
    <sheet name="Субботы платники" sheetId="58" r:id="rId7"/>
    <sheet name="ГПД" sheetId="60" r:id="rId8"/>
    <sheet name="суббота 52,7" sheetId="59" r:id="rId9"/>
    <sheet name="тит л дотац (2)" sheetId="61" r:id="rId10"/>
  </sheets>
  <definedNames>
    <definedName name="_xlnm.Print_Area" localSheetId="0">'титул лист'!$A$1:$Q$27</definedName>
  </definedNames>
  <calcPr calcId="144525"/>
</workbook>
</file>

<file path=xl/calcChain.xml><?xml version="1.0" encoding="utf-8"?>
<calcChain xmlns="http://schemas.openxmlformats.org/spreadsheetml/2006/main">
  <c r="H43" i="59" l="1"/>
  <c r="F43" i="59"/>
  <c r="H41" i="59"/>
  <c r="G41" i="59"/>
  <c r="F41" i="59"/>
  <c r="E41" i="59"/>
  <c r="D41" i="59"/>
  <c r="C41" i="59"/>
  <c r="H33" i="59"/>
  <c r="G33" i="59"/>
  <c r="G43" i="59" s="1"/>
  <c r="F33" i="59"/>
  <c r="E33" i="59"/>
  <c r="E43" i="59" s="1"/>
  <c r="D33" i="59"/>
  <c r="C33" i="59"/>
  <c r="C43" i="59" s="1"/>
  <c r="H24" i="59"/>
  <c r="F24" i="59"/>
  <c r="H22" i="59"/>
  <c r="G22" i="59"/>
  <c r="G24" i="59" s="1"/>
  <c r="F22" i="59"/>
  <c r="E22" i="59"/>
  <c r="E24" i="59" s="1"/>
  <c r="D22" i="59"/>
  <c r="C22" i="59"/>
  <c r="C24" i="59" s="1"/>
  <c r="H15" i="59"/>
  <c r="G15" i="59"/>
  <c r="F15" i="59"/>
  <c r="E15" i="59"/>
  <c r="D15" i="59"/>
  <c r="C15" i="59"/>
  <c r="F26" i="58"/>
  <c r="G26" i="58"/>
  <c r="H26" i="58"/>
  <c r="E26" i="58"/>
  <c r="C26" i="58"/>
  <c r="H44" i="58"/>
  <c r="H45" i="58" s="1"/>
  <c r="G44" i="58"/>
  <c r="F44" i="58"/>
  <c r="E44" i="58"/>
  <c r="D44" i="58"/>
  <c r="C44" i="58"/>
  <c r="H35" i="58"/>
  <c r="H34" i="58"/>
  <c r="H46" i="58" s="1"/>
  <c r="G34" i="58"/>
  <c r="G46" i="58" s="1"/>
  <c r="F34" i="58"/>
  <c r="F46" i="58" s="1"/>
  <c r="E34" i="58"/>
  <c r="E46" i="58" s="1"/>
  <c r="D34" i="58"/>
  <c r="C34" i="58"/>
  <c r="C46" i="58" s="1"/>
  <c r="H25" i="58"/>
  <c r="H24" i="58"/>
  <c r="H27" i="58" s="1"/>
  <c r="G24" i="58"/>
  <c r="F24" i="58"/>
  <c r="E24" i="58"/>
  <c r="D24" i="58"/>
  <c r="C24" i="58"/>
  <c r="H16" i="58"/>
  <c r="G16" i="58"/>
  <c r="F16" i="58"/>
  <c r="E16" i="58"/>
  <c r="D16" i="58"/>
  <c r="C16" i="58"/>
  <c r="H104" i="60" l="1"/>
  <c r="G104" i="60"/>
  <c r="F104" i="60"/>
  <c r="E104" i="60"/>
  <c r="D104" i="60"/>
  <c r="C104" i="60"/>
  <c r="H94" i="60"/>
  <c r="G94" i="60"/>
  <c r="F94" i="60"/>
  <c r="E94" i="60"/>
  <c r="D94" i="60"/>
  <c r="C94" i="60"/>
  <c r="H84" i="60"/>
  <c r="G84" i="60"/>
  <c r="F84" i="60"/>
  <c r="E84" i="60"/>
  <c r="D84" i="60"/>
  <c r="C84" i="60"/>
  <c r="H74" i="60"/>
  <c r="G74" i="60"/>
  <c r="F74" i="60"/>
  <c r="E74" i="60"/>
  <c r="D74" i="60"/>
  <c r="C74" i="60"/>
  <c r="H64" i="60"/>
  <c r="G64" i="60"/>
  <c r="F64" i="60"/>
  <c r="E64" i="60"/>
  <c r="D64" i="60"/>
  <c r="C64" i="60"/>
  <c r="H54" i="60"/>
  <c r="G54" i="60"/>
  <c r="F54" i="60"/>
  <c r="E54" i="60"/>
  <c r="D54" i="60"/>
  <c r="C54" i="60"/>
  <c r="H44" i="60"/>
  <c r="G44" i="60"/>
  <c r="F44" i="60"/>
  <c r="E44" i="60"/>
  <c r="D44" i="60"/>
  <c r="C44" i="60"/>
  <c r="H35" i="60"/>
  <c r="G35" i="60"/>
  <c r="F35" i="60"/>
  <c r="E35" i="60"/>
  <c r="D35" i="60"/>
  <c r="C35" i="60"/>
  <c r="H26" i="60"/>
  <c r="G26" i="60"/>
  <c r="F26" i="60"/>
  <c r="E26" i="60"/>
  <c r="D26" i="60"/>
  <c r="C26" i="60"/>
  <c r="H16" i="60"/>
  <c r="G16" i="60"/>
  <c r="F16" i="60"/>
  <c r="E16" i="60"/>
  <c r="D16" i="60"/>
  <c r="C16" i="60"/>
  <c r="C109" i="60" l="1"/>
  <c r="E109" i="60"/>
  <c r="G109" i="60"/>
  <c r="F109" i="60"/>
  <c r="H109" i="60"/>
  <c r="C221" i="55" l="1"/>
  <c r="H220" i="55"/>
  <c r="H219" i="55"/>
  <c r="H227" i="55" s="1"/>
  <c r="H228" i="55" s="1"/>
  <c r="G219" i="55"/>
  <c r="G227" i="55" s="1"/>
  <c r="F219" i="55"/>
  <c r="F227" i="55" s="1"/>
  <c r="E219" i="55"/>
  <c r="E227" i="55" s="1"/>
  <c r="D219" i="55"/>
  <c r="H210" i="55"/>
  <c r="H209" i="55"/>
  <c r="G209" i="55"/>
  <c r="F209" i="55"/>
  <c r="E209" i="55"/>
  <c r="D209" i="55"/>
  <c r="H199" i="55"/>
  <c r="H198" i="55"/>
  <c r="G198" i="55"/>
  <c r="G200" i="55" s="1"/>
  <c r="F198" i="55"/>
  <c r="E198" i="55"/>
  <c r="E200" i="55" s="1"/>
  <c r="D198" i="55"/>
  <c r="C198" i="55"/>
  <c r="H188" i="55"/>
  <c r="H200" i="55" s="1"/>
  <c r="H201" i="55" s="1"/>
  <c r="G188" i="55"/>
  <c r="F188" i="55"/>
  <c r="F200" i="55" s="1"/>
  <c r="E188" i="55"/>
  <c r="D188" i="55"/>
  <c r="C179" i="55"/>
  <c r="H177" i="55"/>
  <c r="H178" i="55" s="1"/>
  <c r="G177" i="55"/>
  <c r="F177" i="55"/>
  <c r="E177" i="55"/>
  <c r="D177" i="55"/>
  <c r="H167" i="55"/>
  <c r="H168" i="55" s="1"/>
  <c r="G167" i="55"/>
  <c r="G179" i="55" s="1"/>
  <c r="F167" i="55"/>
  <c r="F179" i="55" s="1"/>
  <c r="E167" i="55"/>
  <c r="E179" i="55" s="1"/>
  <c r="D167" i="55"/>
  <c r="C167" i="55"/>
  <c r="H157" i="55"/>
  <c r="H156" i="55"/>
  <c r="G156" i="55"/>
  <c r="F156" i="55"/>
  <c r="E156" i="55"/>
  <c r="D156" i="55"/>
  <c r="H147" i="55"/>
  <c r="H146" i="55"/>
  <c r="H158" i="55" s="1"/>
  <c r="H159" i="55" s="1"/>
  <c r="G146" i="55"/>
  <c r="G158" i="55" s="1"/>
  <c r="F146" i="55"/>
  <c r="F158" i="55" s="1"/>
  <c r="E146" i="55"/>
  <c r="E158" i="55" s="1"/>
  <c r="D146" i="55"/>
  <c r="C146" i="55"/>
  <c r="C158" i="55" s="1"/>
  <c r="H133" i="55"/>
  <c r="H134" i="55" s="1"/>
  <c r="G133" i="55"/>
  <c r="F133" i="55"/>
  <c r="E133" i="55"/>
  <c r="D133" i="55"/>
  <c r="C133" i="55"/>
  <c r="H123" i="55"/>
  <c r="H124" i="55" s="1"/>
  <c r="G123" i="55"/>
  <c r="G135" i="55" s="1"/>
  <c r="F123" i="55"/>
  <c r="E123" i="55"/>
  <c r="E135" i="55" s="1"/>
  <c r="D123" i="55"/>
  <c r="C123" i="55"/>
  <c r="H112" i="55"/>
  <c r="H113" i="55" s="1"/>
  <c r="G112" i="55"/>
  <c r="F112" i="55"/>
  <c r="F114" i="55" s="1"/>
  <c r="E112" i="55"/>
  <c r="D112" i="55"/>
  <c r="C112" i="55"/>
  <c r="C114" i="55" s="1"/>
  <c r="H103" i="55"/>
  <c r="H102" i="55"/>
  <c r="G102" i="55"/>
  <c r="G114" i="55" s="1"/>
  <c r="F102" i="55"/>
  <c r="E102" i="55"/>
  <c r="E114" i="55" s="1"/>
  <c r="D102" i="55"/>
  <c r="H90" i="55"/>
  <c r="H89" i="55"/>
  <c r="G89" i="55"/>
  <c r="F89" i="55"/>
  <c r="E89" i="55"/>
  <c r="D89" i="55"/>
  <c r="H81" i="55"/>
  <c r="H80" i="55"/>
  <c r="H91" i="55" s="1"/>
  <c r="H92" i="55" s="1"/>
  <c r="G80" i="55"/>
  <c r="G91" i="55" s="1"/>
  <c r="F80" i="55"/>
  <c r="F91" i="55" s="1"/>
  <c r="E80" i="55"/>
  <c r="E91" i="55" s="1"/>
  <c r="D80" i="55"/>
  <c r="C80" i="55"/>
  <c r="C91" i="55" s="1"/>
  <c r="H69" i="55"/>
  <c r="H70" i="55" s="1"/>
  <c r="G69" i="55"/>
  <c r="F69" i="55"/>
  <c r="E69" i="55"/>
  <c r="D69" i="55"/>
  <c r="C69" i="55"/>
  <c r="H60" i="55"/>
  <c r="H61" i="55" s="1"/>
  <c r="G60" i="55"/>
  <c r="G71" i="55" s="1"/>
  <c r="F60" i="55"/>
  <c r="E60" i="55"/>
  <c r="E71" i="55" s="1"/>
  <c r="D60" i="55"/>
  <c r="C60" i="55"/>
  <c r="C71" i="55" s="1"/>
  <c r="H49" i="55"/>
  <c r="H50" i="55" s="1"/>
  <c r="G49" i="55"/>
  <c r="F49" i="55"/>
  <c r="E49" i="55"/>
  <c r="D49" i="55"/>
  <c r="H39" i="55"/>
  <c r="H40" i="55" s="1"/>
  <c r="G39" i="55"/>
  <c r="G51" i="55" s="1"/>
  <c r="F39" i="55"/>
  <c r="F51" i="55" s="1"/>
  <c r="E39" i="55"/>
  <c r="E51" i="55" s="1"/>
  <c r="D39" i="55"/>
  <c r="C39" i="55"/>
  <c r="C51" i="55" s="1"/>
  <c r="C29" i="55"/>
  <c r="H28" i="55"/>
  <c r="H27" i="55"/>
  <c r="G27" i="55"/>
  <c r="F27" i="55"/>
  <c r="E27" i="55"/>
  <c r="D27" i="55"/>
  <c r="H17" i="55"/>
  <c r="H29" i="55" s="1"/>
  <c r="H30" i="55" s="1"/>
  <c r="G17" i="55"/>
  <c r="G29" i="55" s="1"/>
  <c r="F17" i="55"/>
  <c r="F29" i="55" s="1"/>
  <c r="E17" i="55"/>
  <c r="E29" i="55" s="1"/>
  <c r="D17" i="55"/>
  <c r="F135" i="55" l="1"/>
  <c r="F71" i="55"/>
  <c r="G225" i="55"/>
  <c r="H18" i="55"/>
  <c r="H225" i="55"/>
  <c r="H226" i="55" s="1"/>
  <c r="F225" i="55"/>
  <c r="E225" i="55"/>
  <c r="C135" i="55"/>
  <c r="C227" i="55"/>
  <c r="C225" i="55"/>
  <c r="H51" i="55"/>
  <c r="H52" i="55" s="1"/>
  <c r="H71" i="55"/>
  <c r="H72" i="55" s="1"/>
  <c r="H114" i="55"/>
  <c r="H115" i="55" s="1"/>
  <c r="H135" i="55"/>
  <c r="H136" i="55" s="1"/>
  <c r="H179" i="55"/>
  <c r="H180" i="55" s="1"/>
  <c r="E221" i="55"/>
  <c r="E229" i="55" s="1"/>
  <c r="E230" i="55" s="1"/>
  <c r="G221" i="55"/>
  <c r="G229" i="55" s="1"/>
  <c r="G230" i="55" s="1"/>
  <c r="H189" i="55"/>
  <c r="C200" i="55"/>
  <c r="F221" i="55"/>
  <c r="H221" i="55"/>
  <c r="C187" i="53"/>
  <c r="D152" i="53"/>
  <c r="E152" i="53"/>
  <c r="F152" i="53"/>
  <c r="G152" i="53"/>
  <c r="H152" i="53"/>
  <c r="C152" i="53"/>
  <c r="D134" i="53"/>
  <c r="E134" i="53"/>
  <c r="F134" i="53"/>
  <c r="G134" i="53"/>
  <c r="H134" i="53"/>
  <c r="C134" i="53"/>
  <c r="H126" i="53"/>
  <c r="H115" i="53"/>
  <c r="C115" i="53"/>
  <c r="D77" i="53"/>
  <c r="E77" i="53"/>
  <c r="F77" i="53"/>
  <c r="G77" i="53"/>
  <c r="H77" i="53"/>
  <c r="C77" i="53"/>
  <c r="D43" i="53"/>
  <c r="E43" i="53"/>
  <c r="F43" i="53"/>
  <c r="G43" i="53"/>
  <c r="H43" i="53"/>
  <c r="C43" i="53"/>
  <c r="D23" i="53"/>
  <c r="E23" i="53"/>
  <c r="F23" i="53"/>
  <c r="G23" i="53"/>
  <c r="H23" i="53"/>
  <c r="C23" i="53"/>
  <c r="F229" i="55" l="1"/>
  <c r="F230" i="55" s="1"/>
  <c r="C229" i="55"/>
  <c r="H229" i="55"/>
  <c r="H230" i="55" s="1"/>
  <c r="H222" i="55"/>
  <c r="C189" i="53"/>
  <c r="H187" i="53"/>
  <c r="G187" i="53"/>
  <c r="F187" i="53"/>
  <c r="E187" i="53"/>
  <c r="D187" i="53"/>
  <c r="H179" i="53"/>
  <c r="G179" i="53"/>
  <c r="F179" i="53"/>
  <c r="E179" i="53"/>
  <c r="D179" i="53"/>
  <c r="H169" i="53"/>
  <c r="G169" i="53"/>
  <c r="F169" i="53"/>
  <c r="E169" i="53"/>
  <c r="D169" i="53"/>
  <c r="C169" i="53"/>
  <c r="H161" i="53"/>
  <c r="H171" i="53" s="1"/>
  <c r="G161" i="53"/>
  <c r="F161" i="53"/>
  <c r="F171" i="53" s="1"/>
  <c r="E161" i="53"/>
  <c r="D161" i="53"/>
  <c r="H144" i="53"/>
  <c r="G144" i="53"/>
  <c r="F144" i="53"/>
  <c r="E144" i="53"/>
  <c r="D144" i="53"/>
  <c r="C144" i="53"/>
  <c r="C154" i="53" s="1"/>
  <c r="G126" i="53"/>
  <c r="F126" i="53"/>
  <c r="E126" i="53"/>
  <c r="D126" i="53"/>
  <c r="C126" i="53"/>
  <c r="C136" i="53" s="1"/>
  <c r="G115" i="53"/>
  <c r="F115" i="53"/>
  <c r="E115" i="53"/>
  <c r="D115" i="53"/>
  <c r="H107" i="53"/>
  <c r="G107" i="53"/>
  <c r="F107" i="53"/>
  <c r="E107" i="53"/>
  <c r="D107" i="53"/>
  <c r="C107" i="53"/>
  <c r="C117" i="53" s="1"/>
  <c r="H97" i="53"/>
  <c r="G97" i="53"/>
  <c r="F97" i="53"/>
  <c r="E97" i="53"/>
  <c r="D97" i="53"/>
  <c r="C97" i="53"/>
  <c r="C99" i="53" s="1"/>
  <c r="H89" i="53"/>
  <c r="G89" i="53"/>
  <c r="G99" i="53" s="1"/>
  <c r="F89" i="53"/>
  <c r="E89" i="53"/>
  <c r="D89" i="53"/>
  <c r="H70" i="53"/>
  <c r="G70" i="53"/>
  <c r="F70" i="53"/>
  <c r="E70" i="53"/>
  <c r="D70" i="53"/>
  <c r="C70" i="53"/>
  <c r="C79" i="53" s="1"/>
  <c r="H60" i="53"/>
  <c r="G60" i="53"/>
  <c r="F60" i="53"/>
  <c r="E60" i="53"/>
  <c r="D60" i="53"/>
  <c r="C60" i="53"/>
  <c r="H53" i="53"/>
  <c r="G53" i="53"/>
  <c r="G62" i="53" s="1"/>
  <c r="F53" i="53"/>
  <c r="E53" i="53"/>
  <c r="E62" i="53" s="1"/>
  <c r="D53" i="53"/>
  <c r="C53" i="53"/>
  <c r="H35" i="53"/>
  <c r="G35" i="53"/>
  <c r="F35" i="53"/>
  <c r="E35" i="53"/>
  <c r="D35" i="53"/>
  <c r="C35" i="53"/>
  <c r="C45" i="53" s="1"/>
  <c r="C25" i="53"/>
  <c r="H15" i="53"/>
  <c r="G15" i="53"/>
  <c r="F15" i="53"/>
  <c r="E15" i="53"/>
  <c r="D15" i="53"/>
  <c r="E117" i="53" l="1"/>
  <c r="G117" i="53"/>
  <c r="E99" i="53"/>
  <c r="C62" i="53"/>
  <c r="E25" i="53"/>
  <c r="G25" i="53"/>
  <c r="F25" i="53"/>
  <c r="H25" i="53"/>
  <c r="F45" i="53"/>
  <c r="E79" i="53"/>
  <c r="G79" i="53"/>
  <c r="E136" i="53"/>
  <c r="G136" i="53"/>
  <c r="F154" i="53"/>
  <c r="E45" i="53"/>
  <c r="G45" i="53"/>
  <c r="F79" i="53"/>
  <c r="H79" i="53"/>
  <c r="F136" i="53"/>
  <c r="H136" i="53"/>
  <c r="E154" i="53"/>
  <c r="G154" i="53"/>
  <c r="F62" i="53"/>
  <c r="C194" i="53"/>
  <c r="E171" i="53"/>
  <c r="G171" i="53"/>
  <c r="E193" i="53"/>
  <c r="G193" i="53"/>
  <c r="E194" i="53"/>
  <c r="G194" i="53"/>
  <c r="F99" i="53"/>
  <c r="F117" i="53"/>
  <c r="C193" i="53"/>
  <c r="F193" i="53"/>
  <c r="H193" i="53"/>
  <c r="F194" i="53"/>
  <c r="H194" i="53"/>
  <c r="H62" i="53"/>
  <c r="H99" i="53"/>
  <c r="H117" i="53"/>
  <c r="H154" i="53"/>
  <c r="E189" i="53"/>
  <c r="G189" i="53"/>
  <c r="H45" i="53"/>
  <c r="C171" i="53"/>
  <c r="F189" i="53"/>
  <c r="H189" i="53"/>
  <c r="D217" i="52"/>
  <c r="D207" i="52"/>
  <c r="D196" i="52"/>
  <c r="D186" i="52"/>
  <c r="D175" i="52"/>
  <c r="D165" i="52"/>
  <c r="D154" i="52"/>
  <c r="D144" i="52"/>
  <c r="D131" i="52"/>
  <c r="D121" i="52"/>
  <c r="D111" i="52"/>
  <c r="D101" i="52"/>
  <c r="D88" i="52"/>
  <c r="D79" i="52"/>
  <c r="D68" i="52"/>
  <c r="D59" i="52"/>
  <c r="D49" i="52"/>
  <c r="D39" i="52"/>
  <c r="D27" i="52"/>
  <c r="D17" i="52"/>
  <c r="C195" i="53" l="1"/>
  <c r="E195" i="53"/>
  <c r="F195" i="53"/>
  <c r="G195" i="53"/>
  <c r="H195" i="53"/>
  <c r="C219" i="52"/>
  <c r="H217" i="52"/>
  <c r="G217" i="52"/>
  <c r="F217" i="52"/>
  <c r="E217" i="52"/>
  <c r="H208" i="52"/>
  <c r="H207" i="52"/>
  <c r="G207" i="52"/>
  <c r="F207" i="52"/>
  <c r="E207" i="52"/>
  <c r="H196" i="52"/>
  <c r="H197" i="52"/>
  <c r="G196" i="52"/>
  <c r="F196" i="52"/>
  <c r="E196" i="52"/>
  <c r="H186" i="52"/>
  <c r="G186" i="52"/>
  <c r="G198" i="52" s="1"/>
  <c r="F186" i="52"/>
  <c r="F198" i="52" s="1"/>
  <c r="E186" i="52"/>
  <c r="E198" i="52" s="1"/>
  <c r="H175" i="52"/>
  <c r="H176" i="52"/>
  <c r="G175" i="52"/>
  <c r="F175" i="52"/>
  <c r="E175" i="52"/>
  <c r="H165" i="52"/>
  <c r="G165" i="52"/>
  <c r="G177" i="52" s="1"/>
  <c r="F165" i="52"/>
  <c r="F177" i="52" s="1"/>
  <c r="E165" i="52"/>
  <c r="E177" i="52" s="1"/>
  <c r="H154" i="52"/>
  <c r="H155" i="52" s="1"/>
  <c r="G154" i="52"/>
  <c r="F154" i="52"/>
  <c r="E154" i="52"/>
  <c r="H144" i="52"/>
  <c r="H156" i="52"/>
  <c r="H157" i="52" s="1"/>
  <c r="G144" i="52"/>
  <c r="G156" i="52" s="1"/>
  <c r="F144" i="52"/>
  <c r="F156" i="52" s="1"/>
  <c r="E144" i="52"/>
  <c r="E156" i="52" s="1"/>
  <c r="C144" i="52"/>
  <c r="C223" i="52" s="1"/>
  <c r="H131" i="52"/>
  <c r="H132" i="52" s="1"/>
  <c r="G131" i="52"/>
  <c r="F131" i="52"/>
  <c r="E131" i="52"/>
  <c r="C133" i="52"/>
  <c r="H121" i="52"/>
  <c r="H122" i="52" s="1"/>
  <c r="G121" i="52"/>
  <c r="F121" i="52"/>
  <c r="F133" i="52"/>
  <c r="E121" i="52"/>
  <c r="H111" i="52"/>
  <c r="H112" i="52" s="1"/>
  <c r="G111" i="52"/>
  <c r="F111" i="52"/>
  <c r="E111" i="52"/>
  <c r="H101" i="52"/>
  <c r="H102" i="52" s="1"/>
  <c r="G101" i="52"/>
  <c r="G113" i="52" s="1"/>
  <c r="F101" i="52"/>
  <c r="F113" i="52" s="1"/>
  <c r="E101" i="52"/>
  <c r="E113" i="52"/>
  <c r="H88" i="52"/>
  <c r="H89" i="52"/>
  <c r="G88" i="52"/>
  <c r="F88" i="52"/>
  <c r="E88" i="52"/>
  <c r="H79" i="52"/>
  <c r="H90" i="52" s="1"/>
  <c r="G79" i="52"/>
  <c r="G90" i="52"/>
  <c r="F79" i="52"/>
  <c r="F90" i="52"/>
  <c r="E79" i="52"/>
  <c r="E90" i="52"/>
  <c r="C79" i="52"/>
  <c r="C90" i="52"/>
  <c r="H68" i="52"/>
  <c r="H69" i="52"/>
  <c r="G68" i="52"/>
  <c r="F68" i="52"/>
  <c r="E68" i="52"/>
  <c r="C70" i="52"/>
  <c r="H59" i="52"/>
  <c r="H60" i="52"/>
  <c r="G59" i="52"/>
  <c r="G70" i="52"/>
  <c r="F59" i="52"/>
  <c r="F70" i="52"/>
  <c r="E59" i="52"/>
  <c r="E70" i="52"/>
  <c r="C51" i="52"/>
  <c r="H49" i="52"/>
  <c r="G49" i="52"/>
  <c r="F49" i="52"/>
  <c r="F225" i="52" s="1"/>
  <c r="E49" i="52"/>
  <c r="H39" i="52"/>
  <c r="H51" i="52" s="1"/>
  <c r="H52" i="52" s="1"/>
  <c r="G39" i="52"/>
  <c r="G51" i="52" s="1"/>
  <c r="F39" i="52"/>
  <c r="E39" i="52"/>
  <c r="E51" i="52" s="1"/>
  <c r="C29" i="52"/>
  <c r="H27" i="52"/>
  <c r="H28" i="52"/>
  <c r="G27" i="52"/>
  <c r="F27" i="52"/>
  <c r="E27" i="52"/>
  <c r="H17" i="52"/>
  <c r="H223" i="52" s="1"/>
  <c r="H224" i="52" s="1"/>
  <c r="G17" i="52"/>
  <c r="G29" i="52"/>
  <c r="F17" i="52"/>
  <c r="F29" i="52"/>
  <c r="E17" i="52"/>
  <c r="G223" i="52"/>
  <c r="H70" i="52"/>
  <c r="H71" i="52" s="1"/>
  <c r="H113" i="52"/>
  <c r="H114" i="52" s="1"/>
  <c r="H133" i="52"/>
  <c r="H134" i="52" s="1"/>
  <c r="H166" i="52"/>
  <c r="C177" i="52"/>
  <c r="H187" i="52"/>
  <c r="H218" i="52"/>
  <c r="E219" i="52"/>
  <c r="G219" i="52"/>
  <c r="H80" i="52"/>
  <c r="H145" i="52"/>
  <c r="C198" i="52"/>
  <c r="F219" i="52"/>
  <c r="H219" i="52"/>
  <c r="H220" i="52" s="1"/>
  <c r="H29" i="52"/>
  <c r="H30" i="52" s="1"/>
  <c r="H198" i="52"/>
  <c r="H199" i="52" s="1"/>
  <c r="H177" i="52"/>
  <c r="H178" i="52" s="1"/>
  <c r="G225" i="52"/>
  <c r="G133" i="52"/>
  <c r="E133" i="52"/>
  <c r="C113" i="52"/>
  <c r="H40" i="52"/>
  <c r="E223" i="52"/>
  <c r="E29" i="52"/>
  <c r="H225" i="52"/>
  <c r="H226" i="52"/>
  <c r="F51" i="52"/>
  <c r="F223" i="52"/>
  <c r="H50" i="52"/>
  <c r="E225" i="52"/>
  <c r="F227" i="52" l="1"/>
  <c r="F228" i="52" s="1"/>
  <c r="H91" i="52"/>
  <c r="H227" i="52"/>
  <c r="H228" i="52" s="1"/>
  <c r="E227" i="52"/>
  <c r="E228" i="52" s="1"/>
  <c r="G227" i="52"/>
  <c r="G228" i="52" s="1"/>
  <c r="H18" i="52"/>
  <c r="C156" i="52"/>
  <c r="C227" i="52"/>
  <c r="C225" i="52"/>
</calcChain>
</file>

<file path=xl/sharedStrings.xml><?xml version="1.0" encoding="utf-8"?>
<sst xmlns="http://schemas.openxmlformats.org/spreadsheetml/2006/main" count="905" uniqueCount="146">
  <si>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</si>
  <si>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</si>
  <si>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</si>
  <si>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</si>
  <si>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</si>
  <si>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</si>
  <si>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</si>
  <si>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</si>
  <si>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</si>
  <si>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</si>
  <si>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</si>
  <si>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</si>
  <si>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</si>
  <si>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</si>
  <si>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</si>
  <si>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</si>
  <si>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</si>
  <si>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</si>
  <si>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</si>
  <si>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</si>
  <si>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</si>
  <si>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</si>
  <si>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</si>
  <si>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</si>
  <si>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</si>
  <si>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</si>
  <si>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</si>
  <si>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</si>
  <si>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</si>
  <si>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</si>
  <si>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</si>
  <si>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</si>
  <si>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</si>
  <si>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</si>
  <si>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</si>
  <si>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</si>
  <si>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</si>
  <si>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</si>
  <si>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</si>
  <si>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</si>
  <si>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</si>
  <si>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</si>
  <si>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</si>
  <si>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</si>
  <si>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</si>
  <si>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</si>
  <si>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</si>
  <si>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</si>
  <si>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</si>
  <si>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</si>
  <si>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</si>
  <si>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</si>
  <si>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</si>
  <si>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</si>
  <si>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</si>
  <si>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</si>
  <si>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</si>
  <si>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</si>
  <si>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</si>
  <si>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</si>
  <si>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</si>
  <si>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</si>
  <si>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</si>
  <si>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</si>
  <si>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88</t>
  </si>
  <si>
    <t>Винегрет овощной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</si>
  <si>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</si>
  <si>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</si>
  <si>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</si>
  <si>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</si>
  <si>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</si>
  <si>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</si>
  <si>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</si>
  <si>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</si>
  <si>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</si>
  <si>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</si>
  <si>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</si>
  <si>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</si>
  <si>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</si>
  <si>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</si>
  <si>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</si>
  <si>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</si>
  <si>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</si>
  <si>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</si>
  <si>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</si>
  <si>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</si>
  <si>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</si>
  <si>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</si>
  <si>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</si>
  <si>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</si>
  <si>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</si>
  <si>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</si>
  <si>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</si>
  <si>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</si>
  <si>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</si>
  <si>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</si>
  <si>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</si>
  <si>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</si>
  <si>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</si>
  <si>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</si>
  <si>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</si>
  <si>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</si>
  <si>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</si>
  <si>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</si>
  <si>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</si>
  <si>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200/10</t>
  </si>
  <si>
    <t>150/30</t>
  </si>
  <si>
    <t xml:space="preserve">Примерное меню  для организации питания детей  от 7 лет до 12 лет </t>
  </si>
  <si>
    <t>Цена</t>
  </si>
  <si>
    <t>90/30</t>
  </si>
  <si>
    <t>90/40</t>
  </si>
  <si>
    <t xml:space="preserve">Жаркое по-домашнему с мясом </t>
  </si>
  <si>
    <t>для обучающихся в общеобразовательных учреждениях в возрасте  с 7 до 12 лет при 2-х разовом питании</t>
  </si>
  <si>
    <t>170/70</t>
  </si>
  <si>
    <t>170/30</t>
  </si>
  <si>
    <t>70/30</t>
  </si>
  <si>
    <t>250/5</t>
  </si>
  <si>
    <t xml:space="preserve">Батон </t>
  </si>
  <si>
    <t>Жаркое по-домашнему с мясом</t>
  </si>
  <si>
    <t>220/5</t>
  </si>
  <si>
    <t>392/505</t>
  </si>
  <si>
    <t>250/10</t>
  </si>
  <si>
    <t>10/250</t>
  </si>
  <si>
    <t>200/30</t>
  </si>
  <si>
    <t>Согласовано</t>
  </si>
  <si>
    <t>Утверждаю</t>
  </si>
  <si>
    <t>Директор МАОУ СОШ ____</t>
  </si>
  <si>
    <t>Директор ООО "Большая перемена"</t>
  </si>
  <si>
    <t>Волков С.Н.</t>
  </si>
  <si>
    <t>20_____г</t>
  </si>
  <si>
    <t>для обучающихся в общеобразовательных учреждениях в возрасте  от 12 лет при 2-х разовом питании</t>
  </si>
  <si>
    <t>(платники)</t>
  </si>
  <si>
    <t>Примерное меню  для организации питания детей  от 12 лет и старше (дотация)</t>
  </si>
  <si>
    <t>(дотация 52,70)</t>
  </si>
  <si>
    <t>Примерное меню  для организации питания детей  от 12 лет и старше (платники)</t>
  </si>
  <si>
    <t xml:space="preserve">Утверждаю </t>
  </si>
  <si>
    <t>2022г</t>
  </si>
  <si>
    <t>неделя: 1               день6: суббота</t>
  </si>
  <si>
    <t xml:space="preserve">неделя 2                                                                 Суббота 12 день Завтрак </t>
  </si>
  <si>
    <t>неделя: 2              день12: суббота</t>
  </si>
  <si>
    <t>Примерное меню  для организации питания детей  от  12 лет  платники  (СУББОТЫ)</t>
  </si>
  <si>
    <t>Примерное меню  для организации питания детей  от 12 лет и старше (дотация 52,70) (СУББОТЫ)</t>
  </si>
  <si>
    <t>Обед ГПД</t>
  </si>
  <si>
    <t>Примерное меню  для организации питания детей обеды  ГПД ( 52,70 дотация)</t>
  </si>
  <si>
    <t xml:space="preserve">для обучающихся в общеобразовательных учреждениях обеды ГПД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</si>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</sst>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11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2" fillId="0" borderId="0" xfId="0" applyFont="1"/>
    <xf numFmtId="0" fontId="16" fillId="0" borderId="0" xfId="0" applyFont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60" zoomScaleNormal="100" workbookViewId="0">
      <selection activeCell="L7" sqref="L7"/>
    </sheetView>
  </sheetViews>
  <sheetFormatPr defaultRowHeight="12.75" x14ac:dyDescent="0.2"/>
  <sheetData>
    <row r="1" spans="1:13" s="50" customFormat="1" ht="15" x14ac:dyDescent="0.2"/>
    <row r="2" spans="1:13" s="50" customFormat="1" ht="15" x14ac:dyDescent="0.2">
      <c r="D2" s="62"/>
      <c r="E2" s="62"/>
      <c r="J2" s="50" t="s">
        <v>135</v>
      </c>
    </row>
    <row r="3" spans="1:13" s="50" customFormat="1" ht="15" x14ac:dyDescent="0.2">
      <c r="A3" s="62"/>
      <c r="B3" s="62"/>
      <c r="C3" s="62"/>
      <c r="D3" s="62"/>
      <c r="E3" s="62"/>
      <c r="J3" s="63" t="s">
        <v>127</v>
      </c>
      <c r="K3" s="63"/>
    </row>
    <row r="4" spans="1:13" s="50" customFormat="1" ht="15" x14ac:dyDescent="0.2">
      <c r="J4" s="62"/>
      <c r="K4" s="62"/>
      <c r="L4" s="62"/>
      <c r="M4" s="50" t="s">
        <v>128</v>
      </c>
    </row>
    <row r="5" spans="1:13" s="50" customFormat="1" ht="15" x14ac:dyDescent="0.2">
      <c r="A5" s="62"/>
      <c r="B5" s="62"/>
      <c r="C5" s="62"/>
      <c r="J5" s="62"/>
      <c r="K5" s="62"/>
      <c r="L5" s="62"/>
      <c r="M5" s="50" t="s">
        <v>136</v>
      </c>
    </row>
    <row r="6" spans="1:13" s="50" customFormat="1" ht="15" x14ac:dyDescent="0.2">
      <c r="A6" s="63"/>
      <c r="B6" s="63"/>
      <c r="J6" s="63"/>
      <c r="K6" s="63"/>
      <c r="L6" s="63"/>
    </row>
    <row r="7" spans="1:13" s="50" customFormat="1" ht="15" x14ac:dyDescent="0.2">
      <c r="A7" s="63"/>
      <c r="B7" s="63"/>
      <c r="J7" s="63"/>
      <c r="K7" s="63"/>
      <c r="L7" s="63"/>
    </row>
    <row r="8" spans="1:13" s="50" customFormat="1" ht="15" x14ac:dyDescent="0.2">
      <c r="A8" s="63"/>
      <c r="B8" s="63"/>
      <c r="J8" s="63"/>
      <c r="K8" s="63"/>
      <c r="L8" s="63"/>
    </row>
    <row r="9" spans="1:13" s="50" customFormat="1" ht="15" x14ac:dyDescent="0.2">
      <c r="A9" s="63"/>
      <c r="B9" s="63"/>
      <c r="J9" s="63"/>
      <c r="K9" s="63"/>
      <c r="L9" s="63"/>
    </row>
    <row r="10" spans="1:13" s="50" customFormat="1" ht="15" x14ac:dyDescent="0.2">
      <c r="A10" s="63"/>
      <c r="B10" s="63"/>
      <c r="J10" s="63"/>
      <c r="K10" s="63"/>
      <c r="L10" s="63"/>
    </row>
    <row r="11" spans="1:13" s="50" customFormat="1" ht="15" x14ac:dyDescent="0.2">
      <c r="A11" s="63"/>
      <c r="B11" s="63"/>
      <c r="J11" s="63"/>
      <c r="K11" s="63"/>
      <c r="L11" s="63"/>
    </row>
    <row r="13" spans="1:13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112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A22" sqref="A22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144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ht="23.25" x14ac:dyDescent="0.35">
      <c r="G22" s="71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opLeftCell="A43" zoomScaleNormal="100" zoomScaleSheetLayoutView="90" workbookViewId="0">
      <selection activeCell="B59" sqref="B59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8"/>
      <c r="B1" s="68"/>
      <c r="C1" s="68"/>
      <c r="D1" s="68"/>
      <c r="E1" s="68"/>
      <c r="F1" s="68"/>
      <c r="G1" s="68"/>
      <c r="H1" s="68"/>
    </row>
    <row r="2" spans="1:8" ht="15.75" x14ac:dyDescent="0.2">
      <c r="A2" s="95" t="s">
        <v>107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5.75" customHeight="1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5.75" customHeight="1" x14ac:dyDescent="0.2">
      <c r="A7" s="96"/>
      <c r="B7" s="97"/>
      <c r="C7" s="99"/>
      <c r="D7" s="101"/>
      <c r="E7" s="97"/>
      <c r="F7" s="97"/>
      <c r="G7" s="97"/>
      <c r="H7" s="99"/>
    </row>
    <row r="8" spans="1:8" ht="15.75" customHeight="1" x14ac:dyDescent="0.2">
      <c r="A8" s="96"/>
      <c r="B8" s="97"/>
      <c r="C8" s="99"/>
      <c r="D8" s="102"/>
      <c r="E8" s="97"/>
      <c r="F8" s="97"/>
      <c r="G8" s="97"/>
      <c r="H8" s="99"/>
    </row>
    <row r="9" spans="1:8" ht="15.75" x14ac:dyDescent="0.2">
      <c r="A9" s="103" t="s">
        <v>26</v>
      </c>
      <c r="B9" s="103"/>
      <c r="C9" s="103"/>
      <c r="D9" s="103"/>
      <c r="E9" s="103"/>
      <c r="F9" s="103"/>
      <c r="G9" s="103"/>
      <c r="H9" s="103"/>
    </row>
    <row r="10" spans="1:8" ht="15.75" x14ac:dyDescent="0.2">
      <c r="A10" s="104" t="s">
        <v>14</v>
      </c>
      <c r="B10" s="104"/>
      <c r="C10" s="104"/>
      <c r="D10" s="104"/>
      <c r="E10" s="104"/>
      <c r="F10" s="104"/>
      <c r="G10" s="104"/>
      <c r="H10" s="104"/>
    </row>
    <row r="11" spans="1:8" ht="15.75" x14ac:dyDescent="0.2">
      <c r="A11" s="69">
        <v>278</v>
      </c>
      <c r="B11" s="27" t="s">
        <v>48</v>
      </c>
      <c r="C11" s="23" t="s">
        <v>37</v>
      </c>
      <c r="D11" s="23"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4">
        <v>11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60</v>
      </c>
      <c r="C13" s="4">
        <v>10</v>
      </c>
      <c r="D13" s="4">
        <v>8.39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43</v>
      </c>
      <c r="C14" s="23">
        <v>200</v>
      </c>
      <c r="D14" s="23">
        <v>8.15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25</v>
      </c>
      <c r="B15" s="3" t="s">
        <v>18</v>
      </c>
      <c r="C15" s="4">
        <v>30</v>
      </c>
      <c r="D15" s="4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25</v>
      </c>
      <c r="B16" s="10" t="s">
        <v>42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9"/>
      <c r="C17" s="17">
        <v>555</v>
      </c>
      <c r="D17" s="17">
        <f>SUM(D11:D16)</f>
        <v>62.03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H17/2350</f>
        <v>0.23656170212765956</v>
      </c>
    </row>
    <row r="19" spans="1:8" ht="15.75" x14ac:dyDescent="0.2">
      <c r="A19" s="91" t="s">
        <v>15</v>
      </c>
      <c r="B19" s="91"/>
      <c r="C19" s="91"/>
      <c r="D19" s="91"/>
      <c r="E19" s="91"/>
      <c r="F19" s="91"/>
      <c r="G19" s="91"/>
      <c r="H19" s="91"/>
    </row>
    <row r="20" spans="1:8" ht="15.75" x14ac:dyDescent="0.25">
      <c r="A20" s="2" t="s">
        <v>59</v>
      </c>
      <c r="B20" s="3" t="s">
        <v>54</v>
      </c>
      <c r="C20" s="4">
        <v>60</v>
      </c>
      <c r="D20" s="4">
        <v>5.6</v>
      </c>
      <c r="E20" s="4">
        <v>0.85</v>
      </c>
      <c r="F20" s="4">
        <v>3.6</v>
      </c>
      <c r="G20" s="4">
        <v>4.9000000000000004</v>
      </c>
      <c r="H20" s="4">
        <v>55.68</v>
      </c>
    </row>
    <row r="21" spans="1:8" ht="15.75" x14ac:dyDescent="0.2">
      <c r="A21" s="69">
        <v>145</v>
      </c>
      <c r="B21" s="19" t="s">
        <v>80</v>
      </c>
      <c r="C21" s="20" t="s">
        <v>37</v>
      </c>
      <c r="D21" s="23">
        <v>10.9</v>
      </c>
      <c r="E21" s="21">
        <v>2.56</v>
      </c>
      <c r="F21" s="21">
        <v>4.4800000000000004</v>
      </c>
      <c r="G21" s="21">
        <v>12.4</v>
      </c>
      <c r="H21" s="21">
        <v>84</v>
      </c>
    </row>
    <row r="22" spans="1:8" ht="15.75" x14ac:dyDescent="0.2">
      <c r="A22" s="5">
        <v>294</v>
      </c>
      <c r="B22" s="22" t="s">
        <v>55</v>
      </c>
      <c r="C22" s="7" t="s">
        <v>109</v>
      </c>
      <c r="D22" s="7">
        <v>18.809999999999999</v>
      </c>
      <c r="E22" s="7">
        <v>13.2</v>
      </c>
      <c r="F22" s="7">
        <v>9.4</v>
      </c>
      <c r="G22" s="7">
        <v>4.5999999999999996</v>
      </c>
      <c r="H22" s="7">
        <v>163.80000000000001</v>
      </c>
    </row>
    <row r="23" spans="1:8" ht="15.75" x14ac:dyDescent="0.25">
      <c r="A23" s="13">
        <v>476</v>
      </c>
      <c r="B23" s="15" t="s">
        <v>53</v>
      </c>
      <c r="C23" s="4">
        <v>150</v>
      </c>
      <c r="D23" s="55">
        <v>15.06</v>
      </c>
      <c r="E23" s="23">
        <v>4.0999999999999996</v>
      </c>
      <c r="F23" s="23">
        <v>11.7</v>
      </c>
      <c r="G23" s="23">
        <v>33.6</v>
      </c>
      <c r="H23" s="23">
        <v>286</v>
      </c>
    </row>
    <row r="24" spans="1:8" ht="15.75" x14ac:dyDescent="0.25">
      <c r="A24" s="9">
        <v>388</v>
      </c>
      <c r="B24" s="15" t="s">
        <v>3</v>
      </c>
      <c r="C24" s="4">
        <v>200</v>
      </c>
      <c r="D24" s="4">
        <v>8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25</v>
      </c>
      <c r="B25" s="15" t="s">
        <v>8</v>
      </c>
      <c r="C25" s="4">
        <v>30</v>
      </c>
      <c r="D25" s="4">
        <v>1.8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25</v>
      </c>
      <c r="B26" s="15" t="s">
        <v>1</v>
      </c>
      <c r="C26" s="4">
        <v>30</v>
      </c>
      <c r="D26" s="4">
        <v>1.86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69"/>
      <c r="C27" s="16">
        <v>795</v>
      </c>
      <c r="D27" s="16">
        <f>SUM(D20:D26)</f>
        <v>62.03</v>
      </c>
      <c r="E27" s="17">
        <f>SUM(E20:E26)</f>
        <v>27.009999999999998</v>
      </c>
      <c r="F27" s="17">
        <f>SUM(F20:F26)</f>
        <v>31.38</v>
      </c>
      <c r="G27" s="17">
        <f>SUM(G20:G26)</f>
        <v>105</v>
      </c>
      <c r="H27" s="25">
        <f>SUM(H20:H26)</f>
        <v>840.68000000000006</v>
      </c>
    </row>
    <row r="28" spans="1:8" ht="15.75" x14ac:dyDescent="0.25">
      <c r="A28" s="14"/>
      <c r="B28" s="69"/>
      <c r="C28" s="16"/>
      <c r="D28" s="16"/>
      <c r="E28" s="17"/>
      <c r="F28" s="17"/>
      <c r="G28" s="17"/>
      <c r="H28" s="18">
        <f>H27/2350</f>
        <v>0.35773617021276599</v>
      </c>
    </row>
    <row r="29" spans="1:8" ht="15.75" x14ac:dyDescent="0.25">
      <c r="A29" s="14"/>
      <c r="B29" s="26" t="s">
        <v>12</v>
      </c>
      <c r="C29" s="17">
        <f>C17+C27</f>
        <v>1350</v>
      </c>
      <c r="D29" s="17"/>
      <c r="E29" s="17">
        <f>E17+E27</f>
        <v>37.459999999999994</v>
      </c>
      <c r="F29" s="17">
        <f>F17+F27</f>
        <v>50.730000000000004</v>
      </c>
      <c r="G29" s="17">
        <f>G17+G27</f>
        <v>187.23000000000002</v>
      </c>
      <c r="H29" s="17">
        <f>H17+H27</f>
        <v>1396.6</v>
      </c>
    </row>
    <row r="30" spans="1:8" ht="15.75" x14ac:dyDescent="0.25">
      <c r="A30" s="14"/>
      <c r="B30" s="26"/>
      <c r="C30" s="17"/>
      <c r="D30" s="17"/>
      <c r="E30" s="17"/>
      <c r="F30" s="17"/>
      <c r="G30" s="17"/>
      <c r="H30" s="18">
        <f>H29/2350</f>
        <v>0.59429787234042553</v>
      </c>
    </row>
    <row r="31" spans="1:8" ht="15.75" x14ac:dyDescent="0.2">
      <c r="A31" s="94" t="s">
        <v>27</v>
      </c>
      <c r="B31" s="94"/>
      <c r="C31" s="94"/>
      <c r="D31" s="94"/>
      <c r="E31" s="94"/>
      <c r="F31" s="94"/>
      <c r="G31" s="94"/>
      <c r="H31" s="94"/>
    </row>
    <row r="32" spans="1:8" ht="15.75" x14ac:dyDescent="0.2">
      <c r="A32" s="91" t="s">
        <v>16</v>
      </c>
      <c r="B32" s="91"/>
      <c r="C32" s="91"/>
      <c r="D32" s="91"/>
      <c r="E32" s="91"/>
      <c r="F32" s="91"/>
      <c r="G32" s="91"/>
      <c r="H32" s="91"/>
    </row>
    <row r="33" spans="1:8" ht="15.75" x14ac:dyDescent="0.25">
      <c r="A33" s="9" t="s">
        <v>98</v>
      </c>
      <c r="B33" s="35" t="s">
        <v>86</v>
      </c>
      <c r="C33" s="23" t="s">
        <v>110</v>
      </c>
      <c r="D33" s="23">
        <v>40.229999999999997</v>
      </c>
      <c r="E33" s="36">
        <v>11.1</v>
      </c>
      <c r="F33" s="36">
        <v>9.5</v>
      </c>
      <c r="G33" s="36">
        <v>11.1</v>
      </c>
      <c r="H33" s="36">
        <v>183.3</v>
      </c>
    </row>
    <row r="34" spans="1:8" ht="15.75" x14ac:dyDescent="0.25">
      <c r="A34" s="9">
        <v>305</v>
      </c>
      <c r="B34" s="10" t="s">
        <v>57</v>
      </c>
      <c r="C34" s="11">
        <v>150</v>
      </c>
      <c r="D34" s="11">
        <v>15.83</v>
      </c>
      <c r="E34" s="12">
        <v>4.8</v>
      </c>
      <c r="F34" s="12">
        <v>4.5</v>
      </c>
      <c r="G34" s="12">
        <v>30.8</v>
      </c>
      <c r="H34" s="12">
        <v>183</v>
      </c>
    </row>
    <row r="35" spans="1:8" ht="15.75" x14ac:dyDescent="0.25">
      <c r="A35" s="13">
        <v>376</v>
      </c>
      <c r="B35" s="3" t="s">
        <v>0</v>
      </c>
      <c r="C35" s="4">
        <v>200</v>
      </c>
      <c r="D35" s="4">
        <v>3.12</v>
      </c>
      <c r="E35" s="4">
        <v>0.2</v>
      </c>
      <c r="F35" s="4">
        <v>0.1</v>
      </c>
      <c r="G35" s="4">
        <v>15</v>
      </c>
      <c r="H35" s="4">
        <v>60</v>
      </c>
    </row>
    <row r="36" spans="1:8" ht="15.75" x14ac:dyDescent="0.25">
      <c r="A36" s="9" t="s">
        <v>25</v>
      </c>
      <c r="B36" s="3" t="s">
        <v>18</v>
      </c>
      <c r="C36" s="4">
        <v>30</v>
      </c>
      <c r="D36" s="4">
        <v>2.85</v>
      </c>
      <c r="E36" s="4">
        <v>1.95</v>
      </c>
      <c r="F36" s="4">
        <v>0.6</v>
      </c>
      <c r="G36" s="4">
        <v>13.8</v>
      </c>
      <c r="H36" s="4">
        <v>69</v>
      </c>
    </row>
    <row r="37" spans="1:8" ht="15.75" x14ac:dyDescent="0.25">
      <c r="A37" s="14"/>
      <c r="B37" s="15"/>
      <c r="C37" s="16"/>
      <c r="D37" s="16"/>
      <c r="E37" s="17"/>
      <c r="F37" s="17"/>
      <c r="G37" s="17"/>
      <c r="H37" s="17"/>
    </row>
    <row r="38" spans="1:8" ht="15.75" x14ac:dyDescent="0.25">
      <c r="A38" s="14"/>
      <c r="B38" s="15"/>
      <c r="C38" s="16"/>
      <c r="D38" s="16"/>
      <c r="E38" s="17"/>
      <c r="F38" s="17"/>
      <c r="G38" s="17"/>
      <c r="H38" s="18"/>
    </row>
    <row r="39" spans="1:8" ht="15.75" x14ac:dyDescent="0.25">
      <c r="A39" s="14"/>
      <c r="B39" s="59"/>
      <c r="C39" s="17">
        <v>510</v>
      </c>
      <c r="D39" s="17">
        <f>SUM(D33:D38)</f>
        <v>62.029999999999994</v>
      </c>
      <c r="E39" s="17">
        <f>SUM(E33:E38)</f>
        <v>18.049999999999997</v>
      </c>
      <c r="F39" s="17">
        <f>SUM(F33:F38)</f>
        <v>14.7</v>
      </c>
      <c r="G39" s="17">
        <f>SUM(G33:G38)</f>
        <v>70.7</v>
      </c>
      <c r="H39" s="17">
        <f>SUM(H33:H38)</f>
        <v>495.3</v>
      </c>
    </row>
    <row r="40" spans="1:8" ht="15.75" x14ac:dyDescent="0.25">
      <c r="A40" s="14"/>
      <c r="B40" s="59"/>
      <c r="C40" s="17"/>
      <c r="D40" s="17"/>
      <c r="E40" s="17"/>
      <c r="F40" s="17"/>
      <c r="G40" s="17"/>
      <c r="H40" s="18">
        <f>H39/2350</f>
        <v>0.21076595744680851</v>
      </c>
    </row>
    <row r="41" spans="1:8" ht="15.75" x14ac:dyDescent="0.2">
      <c r="A41" s="91" t="s">
        <v>15</v>
      </c>
      <c r="B41" s="91"/>
      <c r="C41" s="91"/>
      <c r="D41" s="91"/>
      <c r="E41" s="91"/>
      <c r="F41" s="91"/>
      <c r="G41" s="91"/>
      <c r="H41" s="91"/>
    </row>
    <row r="42" spans="1:8" ht="15.75" x14ac:dyDescent="0.2">
      <c r="A42" s="66">
        <v>131</v>
      </c>
      <c r="B42" s="6" t="s">
        <v>97</v>
      </c>
      <c r="C42" s="23">
        <v>60</v>
      </c>
      <c r="D42" s="23">
        <v>5.31</v>
      </c>
      <c r="E42" s="31">
        <v>1.2</v>
      </c>
      <c r="F42" s="31"/>
      <c r="G42" s="31">
        <v>6.6</v>
      </c>
      <c r="H42" s="31">
        <v>30</v>
      </c>
    </row>
    <row r="43" spans="1:8" ht="15.75" x14ac:dyDescent="0.2">
      <c r="A43" s="69">
        <v>82</v>
      </c>
      <c r="B43" s="19" t="s">
        <v>61</v>
      </c>
      <c r="C43" s="32" t="s">
        <v>37</v>
      </c>
      <c r="D43" s="32">
        <v>9.24</v>
      </c>
      <c r="E43" s="23">
        <v>2.48</v>
      </c>
      <c r="F43" s="23">
        <v>4.4800000000000004</v>
      </c>
      <c r="G43" s="23">
        <v>12.4</v>
      </c>
      <c r="H43" s="23">
        <v>76.8</v>
      </c>
    </row>
    <row r="44" spans="1:8" ht="31.5" x14ac:dyDescent="0.2">
      <c r="A44" s="5" t="s">
        <v>84</v>
      </c>
      <c r="B44" s="33" t="s">
        <v>85</v>
      </c>
      <c r="C44" s="7" t="s">
        <v>109</v>
      </c>
      <c r="D44" s="7">
        <v>22.58</v>
      </c>
      <c r="E44" s="7">
        <v>9.9600000000000009</v>
      </c>
      <c r="F44" s="7">
        <v>12.1</v>
      </c>
      <c r="G44" s="7">
        <v>11.16</v>
      </c>
      <c r="H44" s="8">
        <v>193.85</v>
      </c>
    </row>
    <row r="45" spans="1:8" ht="15.75" x14ac:dyDescent="0.25">
      <c r="A45" s="69">
        <v>171</v>
      </c>
      <c r="B45" s="10" t="s">
        <v>36</v>
      </c>
      <c r="C45" s="23">
        <v>150</v>
      </c>
      <c r="D45" s="23">
        <v>11.24</v>
      </c>
      <c r="E45" s="36">
        <v>8.1999999999999993</v>
      </c>
      <c r="F45" s="36">
        <v>6.3</v>
      </c>
      <c r="G45" s="36">
        <v>38.700000000000003</v>
      </c>
      <c r="H45" s="36">
        <v>245</v>
      </c>
    </row>
    <row r="46" spans="1:8" ht="15.75" x14ac:dyDescent="0.25">
      <c r="A46" s="9">
        <v>592</v>
      </c>
      <c r="B46" s="15" t="s">
        <v>49</v>
      </c>
      <c r="C46" s="4">
        <v>200</v>
      </c>
      <c r="D46" s="4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25</v>
      </c>
      <c r="B47" s="15" t="s">
        <v>8</v>
      </c>
      <c r="C47" s="4">
        <v>30</v>
      </c>
      <c r="D47" s="4">
        <v>1.8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25</v>
      </c>
      <c r="B48" s="15" t="s">
        <v>1</v>
      </c>
      <c r="C48" s="4">
        <v>30</v>
      </c>
      <c r="D48" s="4">
        <v>1.86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795</v>
      </c>
      <c r="D49" s="17">
        <f>SUM(D42:D48)</f>
        <v>62.029999999999994</v>
      </c>
      <c r="E49" s="17">
        <f>SUM(E42:E48)</f>
        <v>28.439999999999998</v>
      </c>
      <c r="F49" s="17">
        <f>SUM(F42:F48)</f>
        <v>24.979999999999997</v>
      </c>
      <c r="G49" s="17">
        <f>SUM(G42:G48)</f>
        <v>113.75999999999999</v>
      </c>
      <c r="H49" s="17">
        <f>SUM(H42:H48)</f>
        <v>779.85</v>
      </c>
    </row>
    <row r="50" spans="1:8" ht="15.75" x14ac:dyDescent="0.25">
      <c r="A50" s="14"/>
      <c r="B50" s="69"/>
      <c r="C50" s="16"/>
      <c r="D50" s="16"/>
      <c r="E50" s="17"/>
      <c r="F50" s="17"/>
      <c r="G50" s="17"/>
      <c r="H50" s="18">
        <f>H49/2350</f>
        <v>0.33185106382978724</v>
      </c>
    </row>
    <row r="51" spans="1:8" ht="15.75" x14ac:dyDescent="0.25">
      <c r="A51" s="14"/>
      <c r="B51" s="26" t="s">
        <v>12</v>
      </c>
      <c r="C51" s="17">
        <f>C39+C49</f>
        <v>1305</v>
      </c>
      <c r="D51" s="17"/>
      <c r="E51" s="17">
        <f>E39+E49</f>
        <v>46.489999999999995</v>
      </c>
      <c r="F51" s="17">
        <f>F39+F49</f>
        <v>39.679999999999993</v>
      </c>
      <c r="G51" s="17">
        <f>G39+G49</f>
        <v>184.45999999999998</v>
      </c>
      <c r="H51" s="17">
        <f>H39+H49</f>
        <v>1275.1500000000001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H51/2350</f>
        <v>0.54261702127659583</v>
      </c>
    </row>
    <row r="53" spans="1:8" ht="15.75" x14ac:dyDescent="0.2">
      <c r="A53" s="94" t="s">
        <v>28</v>
      </c>
      <c r="B53" s="94"/>
      <c r="C53" s="94"/>
      <c r="D53" s="94"/>
      <c r="E53" s="94"/>
      <c r="F53" s="94"/>
      <c r="G53" s="94"/>
      <c r="H53" s="94"/>
    </row>
    <row r="54" spans="1:8" ht="15.75" x14ac:dyDescent="0.2">
      <c r="A54" s="91" t="s">
        <v>16</v>
      </c>
      <c r="B54" s="91"/>
      <c r="C54" s="91"/>
      <c r="D54" s="91"/>
      <c r="E54" s="91"/>
      <c r="F54" s="91"/>
      <c r="G54" s="91"/>
      <c r="H54" s="91"/>
    </row>
    <row r="55" spans="1:8" ht="15.75" x14ac:dyDescent="0.2">
      <c r="A55" s="5" t="s">
        <v>99</v>
      </c>
      <c r="B55" s="6" t="s">
        <v>83</v>
      </c>
      <c r="C55" s="7" t="s">
        <v>110</v>
      </c>
      <c r="D55" s="7">
        <v>37.659999999999997</v>
      </c>
      <c r="E55" s="7">
        <v>13.23</v>
      </c>
      <c r="F55" s="7">
        <v>12.4</v>
      </c>
      <c r="G55" s="7">
        <v>15.08</v>
      </c>
      <c r="H55" s="8">
        <v>223.8</v>
      </c>
    </row>
    <row r="56" spans="1:8" ht="15.75" x14ac:dyDescent="0.25">
      <c r="A56" s="69">
        <v>469</v>
      </c>
      <c r="B56" s="15" t="s">
        <v>23</v>
      </c>
      <c r="C56" s="4">
        <v>150</v>
      </c>
      <c r="D56" s="4">
        <v>15.34</v>
      </c>
      <c r="E56" s="34">
        <v>5.5</v>
      </c>
      <c r="F56" s="34">
        <v>4.8</v>
      </c>
      <c r="G56" s="34">
        <v>38.299999999999997</v>
      </c>
      <c r="H56" s="34">
        <v>191</v>
      </c>
    </row>
    <row r="57" spans="1:8" ht="15.75" x14ac:dyDescent="0.25">
      <c r="A57" s="9">
        <v>686</v>
      </c>
      <c r="B57" s="3" t="s">
        <v>38</v>
      </c>
      <c r="C57" s="4">
        <v>200</v>
      </c>
      <c r="D57" s="4">
        <v>6.18</v>
      </c>
      <c r="E57" s="4">
        <v>0.2</v>
      </c>
      <c r="F57" s="4">
        <v>0</v>
      </c>
      <c r="G57" s="4">
        <v>10.199999999999999</v>
      </c>
      <c r="H57" s="4">
        <v>41</v>
      </c>
    </row>
    <row r="58" spans="1:8" ht="15.75" x14ac:dyDescent="0.25">
      <c r="A58" s="9" t="s">
        <v>25</v>
      </c>
      <c r="B58" s="3" t="s">
        <v>18</v>
      </c>
      <c r="C58" s="4">
        <v>30</v>
      </c>
      <c r="D58" s="4">
        <v>2.85</v>
      </c>
      <c r="E58" s="4">
        <v>1.95</v>
      </c>
      <c r="F58" s="4">
        <v>0.6</v>
      </c>
      <c r="G58" s="4">
        <v>13.8</v>
      </c>
      <c r="H58" s="4">
        <v>69</v>
      </c>
    </row>
    <row r="59" spans="1:8" ht="15.75" x14ac:dyDescent="0.25">
      <c r="A59" s="14"/>
      <c r="B59" s="67"/>
      <c r="C59" s="17">
        <v>510</v>
      </c>
      <c r="D59" s="17">
        <f>SUM(D55:D58)</f>
        <v>62.03</v>
      </c>
      <c r="E59" s="17">
        <f>SUM(E55:E58)</f>
        <v>20.88</v>
      </c>
      <c r="F59" s="17">
        <f>SUM(F55:F58)</f>
        <v>17.8</v>
      </c>
      <c r="G59" s="17">
        <f>SUM(G55:G58)</f>
        <v>77.38</v>
      </c>
      <c r="H59" s="17">
        <f>SUM(H55:H58)</f>
        <v>524.79999999999995</v>
      </c>
    </row>
    <row r="60" spans="1:8" ht="15.75" x14ac:dyDescent="0.25">
      <c r="A60" s="14"/>
      <c r="B60" s="69"/>
      <c r="C60" s="16"/>
      <c r="D60" s="16"/>
      <c r="E60" s="17"/>
      <c r="F60" s="17"/>
      <c r="G60" s="17"/>
      <c r="H60" s="18">
        <f>H59/2350</f>
        <v>0.22331914893617019</v>
      </c>
    </row>
    <row r="61" spans="1:8" ht="15.75" x14ac:dyDescent="0.2">
      <c r="A61" s="91" t="s">
        <v>15</v>
      </c>
      <c r="B61" s="91"/>
      <c r="C61" s="91"/>
      <c r="D61" s="91"/>
      <c r="E61" s="91"/>
      <c r="F61" s="91"/>
      <c r="G61" s="91"/>
      <c r="H61" s="91"/>
    </row>
    <row r="62" spans="1:8" ht="15.75" x14ac:dyDescent="0.2">
      <c r="A62" s="37" t="s">
        <v>58</v>
      </c>
      <c r="B62" s="30" t="s">
        <v>87</v>
      </c>
      <c r="C62" s="23">
        <v>60</v>
      </c>
      <c r="D62" s="23">
        <v>4.78</v>
      </c>
      <c r="E62" s="23">
        <v>0.96</v>
      </c>
      <c r="F62" s="23">
        <v>3.06</v>
      </c>
      <c r="G62" s="23">
        <v>4.1399999999999997</v>
      </c>
      <c r="H62" s="23">
        <v>48</v>
      </c>
    </row>
    <row r="63" spans="1:8" ht="15.75" x14ac:dyDescent="0.2">
      <c r="A63" s="69">
        <v>102</v>
      </c>
      <c r="B63" s="59" t="s">
        <v>62</v>
      </c>
      <c r="C63" s="38">
        <v>200</v>
      </c>
      <c r="D63" s="38">
        <v>12.58</v>
      </c>
      <c r="E63" s="12">
        <v>5.12</v>
      </c>
      <c r="F63" s="12">
        <v>3.6</v>
      </c>
      <c r="G63" s="12">
        <v>17.399999999999999</v>
      </c>
      <c r="H63" s="12">
        <v>112.8</v>
      </c>
    </row>
    <row r="64" spans="1:8" ht="15.75" x14ac:dyDescent="0.2">
      <c r="A64" s="69">
        <v>259</v>
      </c>
      <c r="B64" s="59" t="s">
        <v>111</v>
      </c>
      <c r="C64" s="38" t="s">
        <v>113</v>
      </c>
      <c r="D64" s="38">
        <v>31.01</v>
      </c>
      <c r="E64" s="12">
        <v>14.77</v>
      </c>
      <c r="F64" s="12">
        <v>13.55</v>
      </c>
      <c r="G64" s="12">
        <v>29.61</v>
      </c>
      <c r="H64" s="12">
        <v>390.04</v>
      </c>
    </row>
    <row r="65" spans="1:8" ht="15.75" x14ac:dyDescent="0.25">
      <c r="A65" s="9">
        <v>699</v>
      </c>
      <c r="B65" s="15" t="s">
        <v>68</v>
      </c>
      <c r="C65" s="4">
        <v>200</v>
      </c>
      <c r="D65" s="4">
        <v>10</v>
      </c>
      <c r="E65" s="24">
        <v>0.2</v>
      </c>
      <c r="F65" s="24"/>
      <c r="G65" s="24">
        <v>25.7</v>
      </c>
      <c r="H65" s="24">
        <v>104</v>
      </c>
    </row>
    <row r="66" spans="1:8" ht="15.75" x14ac:dyDescent="0.25">
      <c r="A66" s="9" t="s">
        <v>25</v>
      </c>
      <c r="B66" s="15" t="s">
        <v>8</v>
      </c>
      <c r="C66" s="4">
        <v>30</v>
      </c>
      <c r="D66" s="4">
        <v>1.8</v>
      </c>
      <c r="E66" s="24">
        <v>2.4</v>
      </c>
      <c r="F66" s="24">
        <v>0.5</v>
      </c>
      <c r="G66" s="24">
        <v>12</v>
      </c>
      <c r="H66" s="24">
        <v>66</v>
      </c>
    </row>
    <row r="67" spans="1:8" ht="15.75" x14ac:dyDescent="0.25">
      <c r="A67" s="9" t="s">
        <v>25</v>
      </c>
      <c r="B67" s="15" t="s">
        <v>1</v>
      </c>
      <c r="C67" s="4">
        <v>30</v>
      </c>
      <c r="D67" s="4">
        <v>1.86</v>
      </c>
      <c r="E67" s="24">
        <v>3.2</v>
      </c>
      <c r="F67" s="24">
        <v>1.4</v>
      </c>
      <c r="G67" s="24">
        <v>13.1</v>
      </c>
      <c r="H67" s="24">
        <v>82.2</v>
      </c>
    </row>
    <row r="68" spans="1:8" ht="15.75" x14ac:dyDescent="0.25">
      <c r="A68" s="14"/>
      <c r="B68" s="59"/>
      <c r="C68" s="17">
        <v>760</v>
      </c>
      <c r="D68" s="17">
        <f>SUM(D62:D67)</f>
        <v>62.03</v>
      </c>
      <c r="E68" s="17">
        <f t="shared" ref="E68:H68" si="0">SUM(E62:E67)</f>
        <v>26.65</v>
      </c>
      <c r="F68" s="17">
        <f t="shared" si="0"/>
        <v>22.11</v>
      </c>
      <c r="G68" s="17">
        <f t="shared" si="0"/>
        <v>101.94999999999999</v>
      </c>
      <c r="H68" s="25">
        <f t="shared" si="0"/>
        <v>803.04000000000008</v>
      </c>
    </row>
    <row r="69" spans="1:8" ht="15.75" x14ac:dyDescent="0.25">
      <c r="A69" s="14"/>
      <c r="B69" s="59"/>
      <c r="C69" s="17"/>
      <c r="D69" s="17"/>
      <c r="E69" s="17"/>
      <c r="F69" s="17"/>
      <c r="G69" s="17"/>
      <c r="H69" s="18">
        <f>H68/2350</f>
        <v>0.34171914893617023</v>
      </c>
    </row>
    <row r="70" spans="1:8" ht="15.75" x14ac:dyDescent="0.25">
      <c r="A70" s="14"/>
      <c r="B70" s="26" t="s">
        <v>12</v>
      </c>
      <c r="C70" s="17">
        <f>C59+C68</f>
        <v>1270</v>
      </c>
      <c r="D70" s="17"/>
      <c r="E70" s="17">
        <f>E59+E68</f>
        <v>47.53</v>
      </c>
      <c r="F70" s="17">
        <f>F59+F68</f>
        <v>39.909999999999997</v>
      </c>
      <c r="G70" s="17">
        <f>G59+G68</f>
        <v>179.32999999999998</v>
      </c>
      <c r="H70" s="17">
        <f>H59+H68</f>
        <v>1327.8400000000001</v>
      </c>
    </row>
    <row r="71" spans="1:8" ht="15.75" x14ac:dyDescent="0.25">
      <c r="A71" s="14"/>
      <c r="B71" s="26"/>
      <c r="C71" s="17"/>
      <c r="D71" s="17"/>
      <c r="E71" s="17"/>
      <c r="F71" s="17"/>
      <c r="G71" s="17"/>
      <c r="H71" s="18">
        <f>H70/2350</f>
        <v>0.5650382978723405</v>
      </c>
    </row>
    <row r="72" spans="1:8" ht="15.75" x14ac:dyDescent="0.2">
      <c r="A72" s="94" t="s">
        <v>29</v>
      </c>
      <c r="B72" s="94"/>
      <c r="C72" s="94"/>
      <c r="D72" s="94"/>
      <c r="E72" s="94"/>
      <c r="F72" s="94"/>
      <c r="G72" s="94"/>
      <c r="H72" s="94"/>
    </row>
    <row r="73" spans="1:8" ht="15.75" x14ac:dyDescent="0.2">
      <c r="A73" s="91" t="s">
        <v>16</v>
      </c>
      <c r="B73" s="91"/>
      <c r="C73" s="91"/>
      <c r="D73" s="91"/>
      <c r="E73" s="91"/>
      <c r="F73" s="91"/>
      <c r="G73" s="91"/>
      <c r="H73" s="91"/>
    </row>
    <row r="74" spans="1:8" ht="15.75" x14ac:dyDescent="0.25">
      <c r="A74" s="9">
        <v>320</v>
      </c>
      <c r="B74" s="10" t="s">
        <v>88</v>
      </c>
      <c r="C74" s="38">
        <v>150</v>
      </c>
      <c r="D74" s="38">
        <v>33.46</v>
      </c>
      <c r="E74" s="12">
        <v>18</v>
      </c>
      <c r="F74" s="12">
        <v>13.6</v>
      </c>
      <c r="G74" s="12">
        <v>34.200000000000003</v>
      </c>
      <c r="H74" s="12">
        <v>206</v>
      </c>
    </row>
    <row r="75" spans="1:8" ht="15.75" x14ac:dyDescent="0.25">
      <c r="A75" s="9" t="s">
        <v>89</v>
      </c>
      <c r="B75" s="10" t="s">
        <v>90</v>
      </c>
      <c r="C75" s="38">
        <v>20</v>
      </c>
      <c r="D75" s="38">
        <v>5.5</v>
      </c>
      <c r="E75" s="12">
        <v>1.3</v>
      </c>
      <c r="F75" s="12">
        <v>1.4</v>
      </c>
      <c r="G75" s="12">
        <v>10.199999999999999</v>
      </c>
      <c r="H75" s="12">
        <v>59.6</v>
      </c>
    </row>
    <row r="76" spans="1:8" ht="15.75" x14ac:dyDescent="0.25">
      <c r="A76" s="9" t="s">
        <v>25</v>
      </c>
      <c r="B76" s="3" t="s">
        <v>18</v>
      </c>
      <c r="C76" s="4">
        <v>30</v>
      </c>
      <c r="D76" s="4">
        <v>2.85</v>
      </c>
      <c r="E76" s="4">
        <v>1.95</v>
      </c>
      <c r="F76" s="4">
        <v>0.6</v>
      </c>
      <c r="G76" s="4">
        <v>13.8</v>
      </c>
      <c r="H76" s="4">
        <v>69</v>
      </c>
    </row>
    <row r="77" spans="1:8" ht="15.75" x14ac:dyDescent="0.25">
      <c r="A77" s="69">
        <v>382</v>
      </c>
      <c r="B77" s="10" t="s">
        <v>13</v>
      </c>
      <c r="C77" s="4">
        <v>200</v>
      </c>
      <c r="D77" s="4">
        <v>8.86</v>
      </c>
      <c r="E77" s="4">
        <v>2.9</v>
      </c>
      <c r="F77" s="4">
        <v>2.5</v>
      </c>
      <c r="G77" s="4">
        <v>24.8</v>
      </c>
      <c r="H77" s="4">
        <v>134</v>
      </c>
    </row>
    <row r="78" spans="1:8" ht="15.75" x14ac:dyDescent="0.25">
      <c r="A78" s="69"/>
      <c r="B78" s="10" t="s">
        <v>42</v>
      </c>
      <c r="C78" s="28">
        <v>150</v>
      </c>
      <c r="D78" s="28">
        <v>11.36</v>
      </c>
      <c r="E78" s="23">
        <v>0.6</v>
      </c>
      <c r="F78" s="23">
        <v>0.6</v>
      </c>
      <c r="G78" s="28">
        <v>14.7</v>
      </c>
      <c r="H78" s="29">
        <v>70.5</v>
      </c>
    </row>
    <row r="79" spans="1:8" ht="15.75" x14ac:dyDescent="0.25">
      <c r="A79" s="14"/>
      <c r="B79" s="59"/>
      <c r="C79" s="17">
        <f t="shared" ref="C79:H79" si="1">SUM(C74:C78)</f>
        <v>550</v>
      </c>
      <c r="D79" s="17">
        <f>SUM(D74:D78)</f>
        <v>62.03</v>
      </c>
      <c r="E79" s="17">
        <f t="shared" si="1"/>
        <v>24.75</v>
      </c>
      <c r="F79" s="17">
        <f t="shared" si="1"/>
        <v>18.700000000000003</v>
      </c>
      <c r="G79" s="17">
        <f t="shared" si="1"/>
        <v>97.7</v>
      </c>
      <c r="H79" s="17">
        <f t="shared" si="1"/>
        <v>539.1</v>
      </c>
    </row>
    <row r="80" spans="1:8" ht="15.75" x14ac:dyDescent="0.25">
      <c r="A80" s="14"/>
      <c r="B80" s="59"/>
      <c r="C80" s="17"/>
      <c r="D80" s="17"/>
      <c r="E80" s="17"/>
      <c r="F80" s="17"/>
      <c r="G80" s="17"/>
      <c r="H80" s="18">
        <f>H79/2350</f>
        <v>0.22940425531914896</v>
      </c>
    </row>
    <row r="81" spans="1:8" ht="15.75" x14ac:dyDescent="0.2">
      <c r="A81" s="91" t="s">
        <v>15</v>
      </c>
      <c r="B81" s="91"/>
      <c r="C81" s="91"/>
      <c r="D81" s="91"/>
      <c r="E81" s="91"/>
      <c r="F81" s="91"/>
      <c r="G81" s="91"/>
      <c r="H81" s="91"/>
    </row>
    <row r="82" spans="1:8" ht="15.75" x14ac:dyDescent="0.25">
      <c r="A82" s="2" t="s">
        <v>59</v>
      </c>
      <c r="B82" s="3" t="s">
        <v>54</v>
      </c>
      <c r="C82" s="4">
        <v>60</v>
      </c>
      <c r="D82" s="4">
        <v>5.6</v>
      </c>
      <c r="E82" s="4">
        <v>0.85</v>
      </c>
      <c r="F82" s="4">
        <v>3.6</v>
      </c>
      <c r="G82" s="4">
        <v>4.9000000000000004</v>
      </c>
      <c r="H82" s="4">
        <v>55.68</v>
      </c>
    </row>
    <row r="83" spans="1:8" ht="31.5" x14ac:dyDescent="0.25">
      <c r="A83" s="9">
        <v>96</v>
      </c>
      <c r="B83" s="39" t="s">
        <v>17</v>
      </c>
      <c r="C83" s="7" t="s">
        <v>37</v>
      </c>
      <c r="D83" s="7">
        <v>12.72</v>
      </c>
      <c r="E83" s="7">
        <v>2.4</v>
      </c>
      <c r="F83" s="7">
        <v>4.6399999999999997</v>
      </c>
      <c r="G83" s="7">
        <v>23.76</v>
      </c>
      <c r="H83" s="7">
        <v>106.4</v>
      </c>
    </row>
    <row r="84" spans="1:8" ht="15.75" x14ac:dyDescent="0.25">
      <c r="A84" s="69">
        <v>265</v>
      </c>
      <c r="B84" s="10" t="s">
        <v>74</v>
      </c>
      <c r="C84" s="23" t="s">
        <v>113</v>
      </c>
      <c r="D84" s="23">
        <v>28.05</v>
      </c>
      <c r="E84" s="36">
        <v>17.489999999999998</v>
      </c>
      <c r="F84" s="36">
        <v>15.07</v>
      </c>
      <c r="G84" s="36">
        <v>40.6</v>
      </c>
      <c r="H84" s="36">
        <v>391.6</v>
      </c>
    </row>
    <row r="85" spans="1:8" ht="15.75" x14ac:dyDescent="0.25">
      <c r="A85" s="69">
        <v>276</v>
      </c>
      <c r="B85" s="40" t="s">
        <v>44</v>
      </c>
      <c r="C85" s="28">
        <v>200</v>
      </c>
      <c r="D85" s="28">
        <v>12</v>
      </c>
      <c r="E85" s="23">
        <v>0.1</v>
      </c>
      <c r="F85" s="23"/>
      <c r="G85" s="23">
        <v>27.9</v>
      </c>
      <c r="H85" s="28">
        <v>111</v>
      </c>
    </row>
    <row r="86" spans="1:8" ht="15.75" x14ac:dyDescent="0.25">
      <c r="A86" s="9" t="s">
        <v>25</v>
      </c>
      <c r="B86" s="15" t="s">
        <v>8</v>
      </c>
      <c r="C86" s="4">
        <v>30</v>
      </c>
      <c r="D86" s="4">
        <v>1.8</v>
      </c>
      <c r="E86" s="24">
        <v>2.4</v>
      </c>
      <c r="F86" s="24">
        <v>0.5</v>
      </c>
      <c r="G86" s="24">
        <v>12</v>
      </c>
      <c r="H86" s="24">
        <v>66</v>
      </c>
    </row>
    <row r="87" spans="1:8" ht="15.75" x14ac:dyDescent="0.25">
      <c r="A87" s="9" t="s">
        <v>25</v>
      </c>
      <c r="B87" s="15" t="s">
        <v>1</v>
      </c>
      <c r="C87" s="4">
        <v>30</v>
      </c>
      <c r="D87" s="4">
        <v>1.86</v>
      </c>
      <c r="E87" s="24">
        <v>3.2</v>
      </c>
      <c r="F87" s="24">
        <v>1.4</v>
      </c>
      <c r="G87" s="24">
        <v>13.1</v>
      </c>
      <c r="H87" s="24">
        <v>82.2</v>
      </c>
    </row>
    <row r="88" spans="1:8" ht="15.75" x14ac:dyDescent="0.25">
      <c r="A88" s="14"/>
      <c r="B88" s="59"/>
      <c r="C88" s="17">
        <v>765</v>
      </c>
      <c r="D88" s="17">
        <f>SUM(D82:D87)</f>
        <v>62.03</v>
      </c>
      <c r="E88" s="17">
        <f>SUM(E82:E87)</f>
        <v>26.439999999999998</v>
      </c>
      <c r="F88" s="17">
        <f>SUM(F82:F87)</f>
        <v>25.21</v>
      </c>
      <c r="G88" s="17">
        <f>SUM(G82:G87)</f>
        <v>122.25999999999999</v>
      </c>
      <c r="H88" s="41">
        <f>SUM(H82:H87)</f>
        <v>812.88000000000011</v>
      </c>
    </row>
    <row r="89" spans="1:8" ht="15.75" x14ac:dyDescent="0.25">
      <c r="A89" s="14"/>
      <c r="B89" s="59"/>
      <c r="C89" s="17"/>
      <c r="D89" s="17"/>
      <c r="E89" s="17"/>
      <c r="F89" s="17"/>
      <c r="G89" s="17"/>
      <c r="H89" s="18">
        <f>H88/2350</f>
        <v>0.34590638297872345</v>
      </c>
    </row>
    <row r="90" spans="1:8" ht="15.75" x14ac:dyDescent="0.25">
      <c r="A90" s="14"/>
      <c r="B90" s="26" t="s">
        <v>12</v>
      </c>
      <c r="C90" s="17">
        <f>C79+C88</f>
        <v>1315</v>
      </c>
      <c r="D90" s="17"/>
      <c r="E90" s="17">
        <f>E79+E88</f>
        <v>51.19</v>
      </c>
      <c r="F90" s="17">
        <f>F79+F88</f>
        <v>43.910000000000004</v>
      </c>
      <c r="G90" s="17">
        <f>G79+G88</f>
        <v>219.95999999999998</v>
      </c>
      <c r="H90" s="17">
        <f>H79+H88</f>
        <v>1351.98</v>
      </c>
    </row>
    <row r="91" spans="1:8" ht="15.75" x14ac:dyDescent="0.25">
      <c r="A91" s="14"/>
      <c r="B91" s="26"/>
      <c r="C91" s="17"/>
      <c r="D91" s="17"/>
      <c r="E91" s="17"/>
      <c r="F91" s="17"/>
      <c r="G91" s="17"/>
      <c r="H91" s="18">
        <f>H90/2350</f>
        <v>0.57531063829787232</v>
      </c>
    </row>
    <row r="92" spans="1:8" ht="15.75" x14ac:dyDescent="0.2">
      <c r="A92" s="94" t="s">
        <v>30</v>
      </c>
      <c r="B92" s="94"/>
      <c r="C92" s="94"/>
      <c r="D92" s="94"/>
      <c r="E92" s="94"/>
      <c r="F92" s="94"/>
      <c r="G92" s="94"/>
      <c r="H92" s="94"/>
    </row>
    <row r="93" spans="1:8" ht="15.75" x14ac:dyDescent="0.2">
      <c r="A93" s="91" t="s">
        <v>16</v>
      </c>
      <c r="B93" s="91"/>
      <c r="C93" s="91"/>
      <c r="D93" s="91"/>
      <c r="E93" s="91"/>
      <c r="F93" s="91"/>
      <c r="G93" s="91"/>
      <c r="H93" s="91"/>
    </row>
    <row r="94" spans="1:8" ht="15.75" x14ac:dyDescent="0.2">
      <c r="A94" s="69">
        <v>174</v>
      </c>
      <c r="B94" s="42" t="s">
        <v>63</v>
      </c>
      <c r="C94" s="23" t="s">
        <v>37</v>
      </c>
      <c r="D94" s="23">
        <v>16.98</v>
      </c>
      <c r="E94" s="23">
        <v>4.2</v>
      </c>
      <c r="F94" s="23">
        <v>7.6</v>
      </c>
      <c r="G94" s="23">
        <v>30.2</v>
      </c>
      <c r="H94" s="23">
        <v>206.4</v>
      </c>
    </row>
    <row r="95" spans="1:8" ht="15.75" x14ac:dyDescent="0.25">
      <c r="A95" s="9">
        <v>15</v>
      </c>
      <c r="B95" s="3" t="s">
        <v>19</v>
      </c>
      <c r="C95" s="4">
        <v>15</v>
      </c>
      <c r="D95" s="4">
        <v>12.58</v>
      </c>
      <c r="E95" s="4">
        <v>3.45</v>
      </c>
      <c r="F95" s="4">
        <v>4.45</v>
      </c>
      <c r="G95" s="4">
        <v>0</v>
      </c>
      <c r="H95" s="4">
        <v>54.5</v>
      </c>
    </row>
    <row r="96" spans="1:8" ht="15.75" x14ac:dyDescent="0.25">
      <c r="A96" s="2">
        <v>14</v>
      </c>
      <c r="B96" s="3" t="s">
        <v>2</v>
      </c>
      <c r="C96" s="4">
        <v>10</v>
      </c>
      <c r="D96" s="4">
        <v>11</v>
      </c>
      <c r="E96" s="4">
        <v>0.1</v>
      </c>
      <c r="F96" s="4">
        <v>7.2</v>
      </c>
      <c r="G96" s="4">
        <v>0.13</v>
      </c>
      <c r="H96" s="4">
        <v>65.72</v>
      </c>
    </row>
    <row r="97" spans="1:8" ht="15.75" x14ac:dyDescent="0.25">
      <c r="A97" s="2">
        <v>209</v>
      </c>
      <c r="B97" s="3" t="s">
        <v>52</v>
      </c>
      <c r="C97" s="4">
        <v>40</v>
      </c>
      <c r="D97" s="4">
        <v>10</v>
      </c>
      <c r="E97" s="4">
        <v>5.0999999999999996</v>
      </c>
      <c r="F97" s="4">
        <v>4.5999999999999996</v>
      </c>
      <c r="G97" s="4">
        <v>0.3</v>
      </c>
      <c r="H97" s="4">
        <v>63</v>
      </c>
    </row>
    <row r="98" spans="1:8" ht="15.75" x14ac:dyDescent="0.25">
      <c r="A98" s="9">
        <v>580</v>
      </c>
      <c r="B98" s="3" t="s">
        <v>41</v>
      </c>
      <c r="C98" s="4">
        <v>200</v>
      </c>
      <c r="D98" s="4">
        <v>8.6199999999999992</v>
      </c>
      <c r="E98" s="4">
        <v>1.7</v>
      </c>
      <c r="F98" s="4">
        <v>1.3</v>
      </c>
      <c r="G98" s="4">
        <v>17.399999999999999</v>
      </c>
      <c r="H98" s="4">
        <v>88</v>
      </c>
    </row>
    <row r="99" spans="1:8" ht="15.75" x14ac:dyDescent="0.25">
      <c r="A99" s="9" t="s">
        <v>25</v>
      </c>
      <c r="B99" s="3" t="s">
        <v>18</v>
      </c>
      <c r="C99" s="4">
        <v>30</v>
      </c>
      <c r="D99" s="4">
        <v>2.85</v>
      </c>
      <c r="E99" s="4">
        <v>1.95</v>
      </c>
      <c r="F99" s="4">
        <v>0.6</v>
      </c>
      <c r="G99" s="4">
        <v>13.8</v>
      </c>
      <c r="H99" s="4">
        <v>69</v>
      </c>
    </row>
    <row r="100" spans="1:8" ht="15.75" x14ac:dyDescent="0.25">
      <c r="A100" s="9"/>
      <c r="B100" s="10"/>
      <c r="C100" s="28"/>
      <c r="D100" s="28"/>
      <c r="E100" s="23"/>
      <c r="F100" s="23"/>
      <c r="G100" s="28"/>
      <c r="H100" s="29"/>
    </row>
    <row r="101" spans="1:8" ht="15.75" x14ac:dyDescent="0.25">
      <c r="A101" s="15"/>
      <c r="B101" s="10"/>
      <c r="C101" s="17">
        <v>500</v>
      </c>
      <c r="D101" s="17">
        <f>SUM(D94:D100)</f>
        <v>62.03</v>
      </c>
      <c r="E101" s="17">
        <f>SUM(E94:E100)</f>
        <v>16.5</v>
      </c>
      <c r="F101" s="17">
        <f>SUM(F94:F100)</f>
        <v>25.750000000000004</v>
      </c>
      <c r="G101" s="17">
        <f>SUM(G94:G100)</f>
        <v>61.83</v>
      </c>
      <c r="H101" s="17">
        <f>SUM(H94:H100)</f>
        <v>546.62</v>
      </c>
    </row>
    <row r="102" spans="1:8" ht="15.75" x14ac:dyDescent="0.25">
      <c r="A102" s="15"/>
      <c r="B102" s="10"/>
      <c r="C102" s="17"/>
      <c r="D102" s="17"/>
      <c r="E102" s="17"/>
      <c r="F102" s="17"/>
      <c r="G102" s="17"/>
      <c r="H102" s="18">
        <f>H101/2350</f>
        <v>0.23260425531914894</v>
      </c>
    </row>
    <row r="103" spans="1:8" ht="15.75" x14ac:dyDescent="0.2">
      <c r="A103" s="91" t="s">
        <v>15</v>
      </c>
      <c r="B103" s="91"/>
      <c r="C103" s="91"/>
      <c r="D103" s="91"/>
      <c r="E103" s="91"/>
      <c r="F103" s="91"/>
      <c r="G103" s="91"/>
      <c r="H103" s="91"/>
    </row>
    <row r="104" spans="1:8" ht="15.75" x14ac:dyDescent="0.25">
      <c r="A104" s="37" t="s">
        <v>64</v>
      </c>
      <c r="B104" s="43" t="s">
        <v>65</v>
      </c>
      <c r="C104" s="28">
        <v>60</v>
      </c>
      <c r="D104" s="23">
        <v>7.1</v>
      </c>
      <c r="E104" s="28">
        <v>0.84</v>
      </c>
      <c r="F104" s="28">
        <v>6.06</v>
      </c>
      <c r="G104" s="28">
        <v>3.96</v>
      </c>
      <c r="H104" s="28">
        <v>73.8</v>
      </c>
    </row>
    <row r="105" spans="1:8" ht="31.5" x14ac:dyDescent="0.2">
      <c r="A105" s="69">
        <v>166</v>
      </c>
      <c r="B105" s="44" t="s">
        <v>66</v>
      </c>
      <c r="C105" s="45">
        <v>200</v>
      </c>
      <c r="D105" s="23">
        <v>10.58</v>
      </c>
      <c r="E105" s="23">
        <v>3.12</v>
      </c>
      <c r="F105" s="23">
        <v>2.2400000000000002</v>
      </c>
      <c r="G105" s="23">
        <v>16</v>
      </c>
      <c r="H105" s="23">
        <v>96.8</v>
      </c>
    </row>
    <row r="106" spans="1:8" ht="15.75" x14ac:dyDescent="0.25">
      <c r="A106" s="9" t="s">
        <v>98</v>
      </c>
      <c r="B106" s="35" t="s">
        <v>86</v>
      </c>
      <c r="C106" s="23" t="s">
        <v>109</v>
      </c>
      <c r="D106" s="4">
        <v>20.37</v>
      </c>
      <c r="E106" s="36">
        <v>11.1</v>
      </c>
      <c r="F106" s="36">
        <v>9.5</v>
      </c>
      <c r="G106" s="36">
        <v>11.1</v>
      </c>
      <c r="H106" s="36">
        <v>183</v>
      </c>
    </row>
    <row r="107" spans="1:8" ht="15.75" x14ac:dyDescent="0.25">
      <c r="A107" s="13">
        <v>128</v>
      </c>
      <c r="B107" s="15" t="s">
        <v>24</v>
      </c>
      <c r="C107" s="4">
        <v>150</v>
      </c>
      <c r="D107" s="4">
        <v>12</v>
      </c>
      <c r="E107" s="23">
        <v>3.1</v>
      </c>
      <c r="F107" s="23">
        <v>5.4</v>
      </c>
      <c r="G107" s="23">
        <v>20.3</v>
      </c>
      <c r="H107" s="23">
        <v>141</v>
      </c>
    </row>
    <row r="108" spans="1:8" ht="15.75" x14ac:dyDescent="0.25">
      <c r="A108" s="69">
        <v>631</v>
      </c>
      <c r="B108" s="35" t="s">
        <v>56</v>
      </c>
      <c r="C108" s="23">
        <v>200</v>
      </c>
      <c r="D108" s="4">
        <v>8.32</v>
      </c>
      <c r="E108" s="23">
        <v>0.2</v>
      </c>
      <c r="F108" s="23">
        <v>0.2</v>
      </c>
      <c r="G108" s="23">
        <v>27.9</v>
      </c>
      <c r="H108" s="23">
        <v>115</v>
      </c>
    </row>
    <row r="109" spans="1:8" ht="15.75" x14ac:dyDescent="0.25">
      <c r="A109" s="9" t="s">
        <v>25</v>
      </c>
      <c r="B109" s="15" t="s">
        <v>8</v>
      </c>
      <c r="C109" s="4">
        <v>30</v>
      </c>
      <c r="D109" s="4">
        <v>1.8</v>
      </c>
      <c r="E109" s="24">
        <v>2.4</v>
      </c>
      <c r="F109" s="24">
        <v>0.5</v>
      </c>
      <c r="G109" s="24">
        <v>12</v>
      </c>
      <c r="H109" s="24">
        <v>66</v>
      </c>
    </row>
    <row r="110" spans="1:8" ht="15.75" x14ac:dyDescent="0.25">
      <c r="A110" s="9" t="s">
        <v>25</v>
      </c>
      <c r="B110" s="15" t="s">
        <v>1</v>
      </c>
      <c r="C110" s="28">
        <v>30</v>
      </c>
      <c r="D110" s="4">
        <v>1.86</v>
      </c>
      <c r="E110" s="24">
        <v>3.2</v>
      </c>
      <c r="F110" s="24">
        <v>1.4</v>
      </c>
      <c r="G110" s="24">
        <v>13.1</v>
      </c>
      <c r="H110" s="24">
        <v>82.2</v>
      </c>
    </row>
    <row r="111" spans="1:8" ht="15.75" x14ac:dyDescent="0.25">
      <c r="A111" s="14"/>
      <c r="B111" s="59"/>
      <c r="C111" s="17">
        <v>790</v>
      </c>
      <c r="D111" s="17">
        <f>SUM(D104:D110)</f>
        <v>62.029999999999994</v>
      </c>
      <c r="E111" s="17">
        <f>SUM(E104:E110)</f>
        <v>23.959999999999997</v>
      </c>
      <c r="F111" s="17">
        <f>SUM(F104:F110)</f>
        <v>25.3</v>
      </c>
      <c r="G111" s="17">
        <f>SUM(G104:G110)</f>
        <v>104.35999999999999</v>
      </c>
      <c r="H111" s="17">
        <f>SUM(H104:H110)</f>
        <v>757.80000000000007</v>
      </c>
    </row>
    <row r="112" spans="1:8" ht="15.75" x14ac:dyDescent="0.25">
      <c r="A112" s="14"/>
      <c r="B112" s="59"/>
      <c r="C112" s="17"/>
      <c r="D112" s="17"/>
      <c r="E112" s="17"/>
      <c r="F112" s="17"/>
      <c r="G112" s="17"/>
      <c r="H112" s="18">
        <f>H111/2350</f>
        <v>0.32246808510638303</v>
      </c>
    </row>
    <row r="113" spans="1:8" ht="15.75" x14ac:dyDescent="0.25">
      <c r="A113" s="14"/>
      <c r="B113" s="26" t="s">
        <v>12</v>
      </c>
      <c r="C113" s="17">
        <f>C101+C111</f>
        <v>1290</v>
      </c>
      <c r="D113" s="17"/>
      <c r="E113" s="17">
        <f>E101+E111</f>
        <v>40.459999999999994</v>
      </c>
      <c r="F113" s="17">
        <f>F101+F111</f>
        <v>51.050000000000004</v>
      </c>
      <c r="G113" s="17">
        <f>G101+G111</f>
        <v>166.19</v>
      </c>
      <c r="H113" s="17">
        <f>H101+H111</f>
        <v>1304.42</v>
      </c>
    </row>
    <row r="114" spans="1:8" ht="15.75" x14ac:dyDescent="0.25">
      <c r="A114" s="60"/>
      <c r="B114" s="60"/>
      <c r="C114" s="46"/>
      <c r="D114" s="46"/>
      <c r="E114" s="46"/>
      <c r="F114" s="46"/>
      <c r="G114" s="46"/>
      <c r="H114" s="18">
        <f>H113/2350</f>
        <v>0.555072340425532</v>
      </c>
    </row>
    <row r="115" spans="1:8" ht="15.75" x14ac:dyDescent="0.2">
      <c r="A115" s="94" t="s">
        <v>31</v>
      </c>
      <c r="B115" s="94"/>
      <c r="C115" s="94"/>
      <c r="D115" s="94"/>
      <c r="E115" s="94"/>
      <c r="F115" s="94"/>
      <c r="G115" s="94"/>
      <c r="H115" s="94"/>
    </row>
    <row r="116" spans="1:8" ht="15.75" x14ac:dyDescent="0.2">
      <c r="A116" s="91" t="s">
        <v>16</v>
      </c>
      <c r="B116" s="91"/>
      <c r="C116" s="91"/>
      <c r="D116" s="91"/>
      <c r="E116" s="91"/>
      <c r="F116" s="91"/>
      <c r="G116" s="91"/>
      <c r="H116" s="91"/>
    </row>
    <row r="117" spans="1:8" ht="31.5" x14ac:dyDescent="0.2">
      <c r="A117" s="5" t="s">
        <v>84</v>
      </c>
      <c r="B117" s="33" t="s">
        <v>85</v>
      </c>
      <c r="C117" s="7" t="s">
        <v>110</v>
      </c>
      <c r="D117" s="7">
        <v>34.39</v>
      </c>
      <c r="E117" s="7">
        <v>10.8</v>
      </c>
      <c r="F117" s="7">
        <v>13.2</v>
      </c>
      <c r="G117" s="7">
        <v>12.1</v>
      </c>
      <c r="H117" s="8">
        <v>210</v>
      </c>
    </row>
    <row r="118" spans="1:8" ht="15.75" x14ac:dyDescent="0.25">
      <c r="A118" s="69">
        <v>171</v>
      </c>
      <c r="B118" s="10" t="s">
        <v>36</v>
      </c>
      <c r="C118" s="23">
        <v>150</v>
      </c>
      <c r="D118" s="23">
        <v>18.61</v>
      </c>
      <c r="E118" s="36">
        <v>8.69</v>
      </c>
      <c r="F118" s="36">
        <v>6.3</v>
      </c>
      <c r="G118" s="36">
        <v>39.4</v>
      </c>
      <c r="H118" s="36">
        <v>245</v>
      </c>
    </row>
    <row r="119" spans="1:8" ht="15.75" x14ac:dyDescent="0.25">
      <c r="A119" s="9">
        <v>686</v>
      </c>
      <c r="B119" s="3" t="s">
        <v>38</v>
      </c>
      <c r="C119" s="4">
        <v>200</v>
      </c>
      <c r="D119" s="4">
        <v>6.18</v>
      </c>
      <c r="E119" s="4">
        <v>0.2</v>
      </c>
      <c r="F119" s="4">
        <v>0</v>
      </c>
      <c r="G119" s="4">
        <v>10.199999999999999</v>
      </c>
      <c r="H119" s="4">
        <v>41</v>
      </c>
    </row>
    <row r="120" spans="1:8" ht="15.75" x14ac:dyDescent="0.25">
      <c r="A120" s="9" t="s">
        <v>25</v>
      </c>
      <c r="B120" s="3" t="s">
        <v>18</v>
      </c>
      <c r="C120" s="4">
        <v>30</v>
      </c>
      <c r="D120" s="4">
        <v>2.85</v>
      </c>
      <c r="E120" s="4">
        <v>1.95</v>
      </c>
      <c r="F120" s="4">
        <v>0.6</v>
      </c>
      <c r="G120" s="4">
        <v>13.8</v>
      </c>
      <c r="H120" s="4">
        <v>69</v>
      </c>
    </row>
    <row r="121" spans="1:8" ht="15.75" x14ac:dyDescent="0.25">
      <c r="A121" s="14"/>
      <c r="B121" s="69"/>
      <c r="C121" s="17">
        <v>510</v>
      </c>
      <c r="D121" s="17">
        <f>SUM(D117:D120)</f>
        <v>62.03</v>
      </c>
      <c r="E121" s="17">
        <f>SUM(E117:E120)</f>
        <v>21.64</v>
      </c>
      <c r="F121" s="17">
        <f>SUM(F117:F120)</f>
        <v>20.100000000000001</v>
      </c>
      <c r="G121" s="17">
        <f>SUM(G117:G120)</f>
        <v>75.5</v>
      </c>
      <c r="H121" s="17">
        <f>SUM(H117:H120)</f>
        <v>565</v>
      </c>
    </row>
    <row r="122" spans="1:8" ht="15.75" x14ac:dyDescent="0.25">
      <c r="A122" s="14"/>
      <c r="B122" s="69"/>
      <c r="C122" s="17"/>
      <c r="D122" s="17"/>
      <c r="E122" s="17"/>
      <c r="F122" s="17"/>
      <c r="G122" s="17"/>
      <c r="H122" s="18">
        <f>H121/2350</f>
        <v>0.2404255319148936</v>
      </c>
    </row>
    <row r="123" spans="1:8" ht="15.75" x14ac:dyDescent="0.2">
      <c r="A123" s="91" t="s">
        <v>15</v>
      </c>
      <c r="B123" s="91"/>
      <c r="C123" s="91"/>
      <c r="D123" s="91"/>
      <c r="E123" s="91"/>
      <c r="F123" s="91"/>
      <c r="G123" s="91"/>
      <c r="H123" s="91"/>
    </row>
    <row r="124" spans="1:8" ht="15.75" x14ac:dyDescent="0.2">
      <c r="A124" s="66">
        <v>484</v>
      </c>
      <c r="B124" s="30" t="s">
        <v>40</v>
      </c>
      <c r="C124" s="23">
        <v>60</v>
      </c>
      <c r="D124" s="23">
        <v>4.26</v>
      </c>
      <c r="E124" s="31">
        <v>0.68</v>
      </c>
      <c r="F124" s="31">
        <v>2.72</v>
      </c>
      <c r="G124" s="31">
        <v>5.88</v>
      </c>
      <c r="H124" s="31">
        <v>39.6</v>
      </c>
    </row>
    <row r="125" spans="1:8" ht="15.75" x14ac:dyDescent="0.2">
      <c r="A125" s="37" t="s">
        <v>100</v>
      </c>
      <c r="B125" s="30" t="s">
        <v>81</v>
      </c>
      <c r="C125" s="23">
        <v>200</v>
      </c>
      <c r="D125" s="23">
        <v>8.8800000000000008</v>
      </c>
      <c r="E125" s="23">
        <v>2.96</v>
      </c>
      <c r="F125" s="23">
        <v>2.2400000000000002</v>
      </c>
      <c r="G125" s="23">
        <v>15.68</v>
      </c>
      <c r="H125" s="23">
        <v>95.2</v>
      </c>
    </row>
    <row r="126" spans="1:8" ht="15.75" x14ac:dyDescent="0.25">
      <c r="A126" s="9" t="s">
        <v>101</v>
      </c>
      <c r="B126" s="35" t="s">
        <v>67</v>
      </c>
      <c r="C126" s="23" t="s">
        <v>109</v>
      </c>
      <c r="D126" s="23">
        <v>24.67</v>
      </c>
      <c r="E126" s="36">
        <v>11.9</v>
      </c>
      <c r="F126" s="36">
        <v>18.5</v>
      </c>
      <c r="G126" s="36">
        <v>10.3</v>
      </c>
      <c r="H126" s="36">
        <v>255</v>
      </c>
    </row>
    <row r="127" spans="1:8" ht="15.75" x14ac:dyDescent="0.2">
      <c r="A127" s="37" t="s">
        <v>102</v>
      </c>
      <c r="B127" s="35" t="s">
        <v>77</v>
      </c>
      <c r="C127" s="23">
        <v>150</v>
      </c>
      <c r="D127" s="23">
        <v>13.3</v>
      </c>
      <c r="E127" s="23">
        <v>3.8</v>
      </c>
      <c r="F127" s="23">
        <v>4.3</v>
      </c>
      <c r="G127" s="23">
        <v>9.8000000000000007</v>
      </c>
      <c r="H127" s="23">
        <v>109</v>
      </c>
    </row>
    <row r="128" spans="1:8" ht="15.75" x14ac:dyDescent="0.25">
      <c r="A128" s="9">
        <v>349</v>
      </c>
      <c r="B128" s="15" t="s">
        <v>4</v>
      </c>
      <c r="C128" s="4">
        <v>200</v>
      </c>
      <c r="D128" s="4">
        <v>7.26</v>
      </c>
      <c r="E128" s="24">
        <v>0.6</v>
      </c>
      <c r="F128" s="24">
        <v>0.1</v>
      </c>
      <c r="G128" s="24">
        <v>31.7</v>
      </c>
      <c r="H128" s="24">
        <v>131</v>
      </c>
    </row>
    <row r="129" spans="1:8" ht="15.75" x14ac:dyDescent="0.25">
      <c r="A129" s="9" t="s">
        <v>25</v>
      </c>
      <c r="B129" s="15" t="s">
        <v>8</v>
      </c>
      <c r="C129" s="4">
        <v>30</v>
      </c>
      <c r="D129" s="4">
        <v>1.8</v>
      </c>
      <c r="E129" s="24">
        <v>2.4</v>
      </c>
      <c r="F129" s="24">
        <v>0.5</v>
      </c>
      <c r="G129" s="24">
        <v>12</v>
      </c>
      <c r="H129" s="24">
        <v>66</v>
      </c>
    </row>
    <row r="130" spans="1:8" ht="15.75" x14ac:dyDescent="0.25">
      <c r="A130" s="9" t="s">
        <v>25</v>
      </c>
      <c r="B130" s="15" t="s">
        <v>1</v>
      </c>
      <c r="C130" s="4">
        <v>30</v>
      </c>
      <c r="D130" s="4">
        <v>1.86</v>
      </c>
      <c r="E130" s="24">
        <v>3.2</v>
      </c>
      <c r="F130" s="24">
        <v>1.4</v>
      </c>
      <c r="G130" s="24">
        <v>13.1</v>
      </c>
      <c r="H130" s="24">
        <v>82.2</v>
      </c>
    </row>
    <row r="131" spans="1:8" ht="15.75" x14ac:dyDescent="0.25">
      <c r="A131" s="14"/>
      <c r="B131" s="69"/>
      <c r="C131" s="17">
        <v>790</v>
      </c>
      <c r="D131" s="17">
        <f>SUM(D124:D130)</f>
        <v>62.029999999999994</v>
      </c>
      <c r="E131" s="17">
        <f>SUM(E124:E130)</f>
        <v>25.54</v>
      </c>
      <c r="F131" s="17">
        <f>SUM(F124:F130)</f>
        <v>29.76</v>
      </c>
      <c r="G131" s="17">
        <f>SUM(G124:G130)</f>
        <v>98.46</v>
      </c>
      <c r="H131" s="25">
        <f>SUM(H124:H130)</f>
        <v>778</v>
      </c>
    </row>
    <row r="132" spans="1:8" ht="15.75" x14ac:dyDescent="0.25">
      <c r="A132" s="14"/>
      <c r="B132" s="69"/>
      <c r="C132" s="17"/>
      <c r="D132" s="17"/>
      <c r="E132" s="17"/>
      <c r="F132" s="17"/>
      <c r="G132" s="17"/>
      <c r="H132" s="18">
        <f>H131/2350</f>
        <v>0.33106382978723403</v>
      </c>
    </row>
    <row r="133" spans="1:8" ht="15.75" x14ac:dyDescent="0.25">
      <c r="A133" s="14"/>
      <c r="B133" s="26" t="s">
        <v>12</v>
      </c>
      <c r="C133" s="17">
        <f>C121+C131</f>
        <v>1300</v>
      </c>
      <c r="D133" s="17"/>
      <c r="E133" s="17">
        <f>E121+E131</f>
        <v>47.18</v>
      </c>
      <c r="F133" s="17">
        <f>F121+F131</f>
        <v>49.86</v>
      </c>
      <c r="G133" s="17">
        <f>G121+G131</f>
        <v>173.95999999999998</v>
      </c>
      <c r="H133" s="17">
        <f>H121+H131</f>
        <v>1343</v>
      </c>
    </row>
    <row r="134" spans="1:8" ht="15.75" x14ac:dyDescent="0.25">
      <c r="A134" s="14"/>
      <c r="B134" s="26"/>
      <c r="C134" s="17"/>
      <c r="D134" s="17"/>
      <c r="E134" s="17"/>
      <c r="F134" s="17"/>
      <c r="G134" s="17"/>
      <c r="H134" s="18">
        <f>H133/2350</f>
        <v>0.57148936170212761</v>
      </c>
    </row>
    <row r="135" spans="1:8" ht="15.75" x14ac:dyDescent="0.2">
      <c r="A135" s="94" t="s">
        <v>32</v>
      </c>
      <c r="B135" s="94"/>
      <c r="C135" s="94"/>
      <c r="D135" s="94"/>
      <c r="E135" s="94"/>
      <c r="F135" s="94"/>
      <c r="G135" s="94"/>
      <c r="H135" s="94"/>
    </row>
    <row r="136" spans="1:8" ht="15.75" x14ac:dyDescent="0.2">
      <c r="A136" s="91" t="s">
        <v>16</v>
      </c>
      <c r="B136" s="91"/>
      <c r="C136" s="91"/>
      <c r="D136" s="91"/>
      <c r="E136" s="91"/>
      <c r="F136" s="91"/>
      <c r="G136" s="91"/>
      <c r="H136" s="91"/>
    </row>
    <row r="137" spans="1:8" ht="15.75" x14ac:dyDescent="0.2">
      <c r="A137" s="47"/>
      <c r="B137" s="42"/>
      <c r="C137" s="23"/>
      <c r="D137" s="23"/>
      <c r="E137" s="36"/>
      <c r="F137" s="36"/>
      <c r="G137" s="36"/>
      <c r="H137" s="36"/>
    </row>
    <row r="138" spans="1:8" ht="15.75" x14ac:dyDescent="0.25">
      <c r="A138" s="9">
        <v>210</v>
      </c>
      <c r="B138" s="10" t="s">
        <v>20</v>
      </c>
      <c r="C138" s="38">
        <v>150</v>
      </c>
      <c r="D138" s="38">
        <v>24.04</v>
      </c>
      <c r="E138" s="12">
        <v>11.3</v>
      </c>
      <c r="F138" s="12">
        <v>19.5</v>
      </c>
      <c r="G138" s="12">
        <v>2.2999999999999998</v>
      </c>
      <c r="H138" s="12">
        <v>238</v>
      </c>
    </row>
    <row r="139" spans="1:8" ht="15.75" x14ac:dyDescent="0.25">
      <c r="A139" s="9">
        <v>15</v>
      </c>
      <c r="B139" s="3" t="s">
        <v>19</v>
      </c>
      <c r="C139" s="4">
        <v>10</v>
      </c>
      <c r="D139" s="4">
        <v>8.39</v>
      </c>
      <c r="E139" s="4">
        <v>2.2999999999999998</v>
      </c>
      <c r="F139" s="4">
        <v>2.95</v>
      </c>
      <c r="G139" s="4">
        <v>0</v>
      </c>
      <c r="H139" s="4">
        <v>47</v>
      </c>
    </row>
    <row r="140" spans="1:8" ht="15.75" x14ac:dyDescent="0.25">
      <c r="A140" s="2">
        <v>14</v>
      </c>
      <c r="B140" s="3" t="s">
        <v>2</v>
      </c>
      <c r="C140" s="4">
        <v>10</v>
      </c>
      <c r="D140" s="4">
        <v>11</v>
      </c>
      <c r="E140" s="4">
        <v>0.1</v>
      </c>
      <c r="F140" s="4">
        <v>7.2</v>
      </c>
      <c r="G140" s="4">
        <v>0.13</v>
      </c>
      <c r="H140" s="4">
        <v>65.72</v>
      </c>
    </row>
    <row r="141" spans="1:8" ht="15.75" x14ac:dyDescent="0.25">
      <c r="A141" s="9" t="s">
        <v>25</v>
      </c>
      <c r="B141" s="3" t="s">
        <v>18</v>
      </c>
      <c r="C141" s="4">
        <v>30</v>
      </c>
      <c r="D141" s="4">
        <v>2.85</v>
      </c>
      <c r="E141" s="4">
        <v>1.95</v>
      </c>
      <c r="F141" s="4">
        <v>0.6</v>
      </c>
      <c r="G141" s="4">
        <v>13.8</v>
      </c>
      <c r="H141" s="4">
        <v>69</v>
      </c>
    </row>
    <row r="142" spans="1:8" ht="15.75" x14ac:dyDescent="0.25">
      <c r="A142" s="13">
        <v>379</v>
      </c>
      <c r="B142" s="3" t="s">
        <v>43</v>
      </c>
      <c r="C142" s="23">
        <v>200</v>
      </c>
      <c r="D142" s="23">
        <v>7.15</v>
      </c>
      <c r="E142" s="23">
        <v>1.5</v>
      </c>
      <c r="F142" s="23">
        <v>1.3</v>
      </c>
      <c r="G142" s="23">
        <v>22.4</v>
      </c>
      <c r="H142" s="23">
        <v>107</v>
      </c>
    </row>
    <row r="143" spans="1:8" ht="15.75" x14ac:dyDescent="0.25">
      <c r="A143" s="69"/>
      <c r="B143" s="10" t="s">
        <v>42</v>
      </c>
      <c r="C143" s="28">
        <v>100</v>
      </c>
      <c r="D143" s="28">
        <v>8.6</v>
      </c>
      <c r="E143" s="23">
        <v>0.4</v>
      </c>
      <c r="F143" s="23">
        <v>0.4</v>
      </c>
      <c r="G143" s="28">
        <v>9.8000000000000007</v>
      </c>
      <c r="H143" s="29">
        <v>47</v>
      </c>
    </row>
    <row r="144" spans="1:8" ht="15.75" x14ac:dyDescent="0.25">
      <c r="A144" s="14"/>
      <c r="B144" s="59"/>
      <c r="C144" s="17">
        <f t="shared" ref="C144:H144" si="2">SUM(C138:C143)</f>
        <v>500</v>
      </c>
      <c r="D144" s="17">
        <f>SUM(D138:D143)</f>
        <v>62.03</v>
      </c>
      <c r="E144" s="17">
        <f t="shared" si="2"/>
        <v>17.549999999999997</v>
      </c>
      <c r="F144" s="17">
        <f t="shared" si="2"/>
        <v>31.95</v>
      </c>
      <c r="G144" s="17">
        <f t="shared" si="2"/>
        <v>48.429999999999993</v>
      </c>
      <c r="H144" s="17">
        <f t="shared" si="2"/>
        <v>573.72</v>
      </c>
    </row>
    <row r="145" spans="1:8" ht="15.75" x14ac:dyDescent="0.25">
      <c r="A145" s="14"/>
      <c r="B145" s="69"/>
      <c r="C145" s="16"/>
      <c r="D145" s="16"/>
      <c r="E145" s="17"/>
      <c r="F145" s="17"/>
      <c r="G145" s="17"/>
      <c r="H145" s="18">
        <f>H144/2350</f>
        <v>0.24413617021276596</v>
      </c>
    </row>
    <row r="146" spans="1:8" ht="15.75" x14ac:dyDescent="0.2">
      <c r="A146" s="91" t="s">
        <v>15</v>
      </c>
      <c r="B146" s="91"/>
      <c r="C146" s="91"/>
      <c r="D146" s="91"/>
      <c r="E146" s="91"/>
      <c r="F146" s="91"/>
      <c r="G146" s="91"/>
      <c r="H146" s="91"/>
    </row>
    <row r="147" spans="1:8" ht="15.75" x14ac:dyDescent="0.2">
      <c r="A147" s="66">
        <v>212</v>
      </c>
      <c r="B147" s="6" t="s">
        <v>69</v>
      </c>
      <c r="C147" s="23">
        <v>60</v>
      </c>
      <c r="D147" s="23">
        <v>6.48</v>
      </c>
      <c r="E147" s="31">
        <v>0.78</v>
      </c>
      <c r="F147" s="31">
        <v>4.0599999999999996</v>
      </c>
      <c r="G147" s="31">
        <v>6.09</v>
      </c>
      <c r="H147" s="31">
        <v>64.599999999999994</v>
      </c>
    </row>
    <row r="148" spans="1:8" ht="15.75" x14ac:dyDescent="0.2">
      <c r="A148" s="69">
        <v>88</v>
      </c>
      <c r="B148" s="19" t="s">
        <v>70</v>
      </c>
      <c r="C148" s="32" t="s">
        <v>105</v>
      </c>
      <c r="D148" s="32">
        <v>10.98</v>
      </c>
      <c r="E148" s="23">
        <v>2.48</v>
      </c>
      <c r="F148" s="23">
        <v>4.4800000000000004</v>
      </c>
      <c r="G148" s="23">
        <v>9.4</v>
      </c>
      <c r="H148" s="23">
        <v>76.8</v>
      </c>
    </row>
    <row r="149" spans="1:8" ht="15.75" x14ac:dyDescent="0.2">
      <c r="A149" s="5">
        <v>290</v>
      </c>
      <c r="B149" s="6" t="s">
        <v>82</v>
      </c>
      <c r="C149" s="7" t="s">
        <v>115</v>
      </c>
      <c r="D149" s="7">
        <v>24.22</v>
      </c>
      <c r="E149" s="7">
        <v>15.2</v>
      </c>
      <c r="F149" s="7">
        <v>12.7</v>
      </c>
      <c r="G149" s="7">
        <v>15.3</v>
      </c>
      <c r="H149" s="8">
        <v>215</v>
      </c>
    </row>
    <row r="150" spans="1:8" ht="15.75" x14ac:dyDescent="0.25">
      <c r="A150" s="69">
        <v>302</v>
      </c>
      <c r="B150" s="15" t="s">
        <v>92</v>
      </c>
      <c r="C150" s="4">
        <v>150</v>
      </c>
      <c r="D150" s="4">
        <v>6.69</v>
      </c>
      <c r="E150" s="34">
        <v>5.6</v>
      </c>
      <c r="F150" s="34">
        <v>4.9000000000000004</v>
      </c>
      <c r="G150" s="34">
        <v>37.799999999999997</v>
      </c>
      <c r="H150" s="34">
        <v>223</v>
      </c>
    </row>
    <row r="151" spans="1:8" ht="15.75" x14ac:dyDescent="0.25">
      <c r="A151" s="9">
        <v>389</v>
      </c>
      <c r="B151" s="15" t="s">
        <v>49</v>
      </c>
      <c r="C151" s="4">
        <v>200</v>
      </c>
      <c r="D151" s="4">
        <v>10</v>
      </c>
      <c r="E151" s="24">
        <v>1</v>
      </c>
      <c r="F151" s="24">
        <v>0.2</v>
      </c>
      <c r="G151" s="24">
        <v>19.8</v>
      </c>
      <c r="H151" s="24">
        <v>86</v>
      </c>
    </row>
    <row r="152" spans="1:8" ht="15.75" x14ac:dyDescent="0.25">
      <c r="A152" s="9" t="s">
        <v>25</v>
      </c>
      <c r="B152" s="15" t="s">
        <v>1</v>
      </c>
      <c r="C152" s="4">
        <v>30</v>
      </c>
      <c r="D152" s="4">
        <v>1.86</v>
      </c>
      <c r="E152" s="24">
        <v>2.4</v>
      </c>
      <c r="F152" s="24">
        <v>0.5</v>
      </c>
      <c r="G152" s="24">
        <v>12</v>
      </c>
      <c r="H152" s="24">
        <v>66</v>
      </c>
    </row>
    <row r="153" spans="1:8" ht="15.75" x14ac:dyDescent="0.25">
      <c r="A153" s="9" t="s">
        <v>25</v>
      </c>
      <c r="B153" s="15" t="s">
        <v>8</v>
      </c>
      <c r="C153" s="4">
        <v>30</v>
      </c>
      <c r="D153" s="4">
        <v>1.8</v>
      </c>
      <c r="E153" s="24">
        <v>3.2</v>
      </c>
      <c r="F153" s="24">
        <v>1.4</v>
      </c>
      <c r="G153" s="24">
        <v>13.1</v>
      </c>
      <c r="H153" s="24">
        <v>82.2</v>
      </c>
    </row>
    <row r="154" spans="1:8" ht="15.75" x14ac:dyDescent="0.25">
      <c r="A154" s="14"/>
      <c r="B154" s="59"/>
      <c r="C154" s="17">
        <v>780</v>
      </c>
      <c r="D154" s="17">
        <f>SUM(D147:D153)</f>
        <v>62.029999999999994</v>
      </c>
      <c r="E154" s="17">
        <f>SUM(E147:E153)</f>
        <v>30.66</v>
      </c>
      <c r="F154" s="17">
        <f>SUM(F147:F153)</f>
        <v>28.24</v>
      </c>
      <c r="G154" s="17">
        <f>SUM(G147:G153)</f>
        <v>113.49</v>
      </c>
      <c r="H154" s="17">
        <f>SUM(H147:H153)</f>
        <v>813.6</v>
      </c>
    </row>
    <row r="155" spans="1:8" ht="15.75" x14ac:dyDescent="0.25">
      <c r="A155" s="14"/>
      <c r="B155" s="59"/>
      <c r="C155" s="17"/>
      <c r="D155" s="17"/>
      <c r="E155" s="17"/>
      <c r="F155" s="17"/>
      <c r="G155" s="17"/>
      <c r="H155" s="18">
        <f>H154/2350</f>
        <v>0.34621276595744682</v>
      </c>
    </row>
    <row r="156" spans="1:8" ht="15.75" x14ac:dyDescent="0.25">
      <c r="A156" s="14"/>
      <c r="B156" s="26" t="s">
        <v>12</v>
      </c>
      <c r="C156" s="17">
        <f>C144+C154</f>
        <v>1280</v>
      </c>
      <c r="D156" s="17"/>
      <c r="E156" s="17">
        <f>E144+E154</f>
        <v>48.209999999999994</v>
      </c>
      <c r="F156" s="17">
        <f>F144+F154</f>
        <v>60.19</v>
      </c>
      <c r="G156" s="17">
        <f>G144+G154</f>
        <v>161.91999999999999</v>
      </c>
      <c r="H156" s="17">
        <f>H144+H154</f>
        <v>1387.3200000000002</v>
      </c>
    </row>
    <row r="157" spans="1:8" ht="15.75" x14ac:dyDescent="0.25">
      <c r="A157" s="14"/>
      <c r="B157" s="26"/>
      <c r="C157" s="17"/>
      <c r="D157" s="17"/>
      <c r="E157" s="17"/>
      <c r="F157" s="17"/>
      <c r="G157" s="17"/>
      <c r="H157" s="18">
        <f>H156/2350</f>
        <v>0.59034893617021289</v>
      </c>
    </row>
    <row r="158" spans="1:8" ht="15.75" x14ac:dyDescent="0.2">
      <c r="A158" s="94" t="s">
        <v>33</v>
      </c>
      <c r="B158" s="94"/>
      <c r="C158" s="94"/>
      <c r="D158" s="94"/>
      <c r="E158" s="94"/>
      <c r="F158" s="94"/>
      <c r="G158" s="94"/>
      <c r="H158" s="94"/>
    </row>
    <row r="159" spans="1:8" ht="15.75" x14ac:dyDescent="0.2">
      <c r="A159" s="91" t="s">
        <v>14</v>
      </c>
      <c r="B159" s="91"/>
      <c r="C159" s="91"/>
      <c r="D159" s="91"/>
      <c r="E159" s="91"/>
      <c r="F159" s="91"/>
      <c r="G159" s="91"/>
      <c r="H159" s="91"/>
    </row>
    <row r="160" spans="1:8" ht="15.75" x14ac:dyDescent="0.25">
      <c r="A160" s="9"/>
      <c r="B160" s="35"/>
      <c r="C160" s="23"/>
      <c r="D160" s="23"/>
      <c r="E160" s="36"/>
      <c r="F160" s="36"/>
      <c r="G160" s="36"/>
      <c r="H160" s="36"/>
    </row>
    <row r="161" spans="1:8" ht="15.75" x14ac:dyDescent="0.25">
      <c r="A161" s="9">
        <v>265</v>
      </c>
      <c r="B161" s="10" t="s">
        <v>93</v>
      </c>
      <c r="C161" s="11" t="s">
        <v>113</v>
      </c>
      <c r="D161" s="11">
        <v>50.18</v>
      </c>
      <c r="E161" s="12">
        <v>14.7</v>
      </c>
      <c r="F161" s="12">
        <v>13</v>
      </c>
      <c r="G161" s="12">
        <v>40.700000000000003</v>
      </c>
      <c r="H161" s="12">
        <v>346</v>
      </c>
    </row>
    <row r="162" spans="1:8" ht="15.75" x14ac:dyDescent="0.25">
      <c r="A162" s="13">
        <v>376</v>
      </c>
      <c r="B162" s="3" t="s">
        <v>0</v>
      </c>
      <c r="C162" s="4">
        <v>200</v>
      </c>
      <c r="D162" s="4">
        <v>3.12</v>
      </c>
      <c r="E162" s="4">
        <v>0.2</v>
      </c>
      <c r="F162" s="4">
        <v>0.1</v>
      </c>
      <c r="G162" s="4">
        <v>15</v>
      </c>
      <c r="H162" s="4">
        <v>60</v>
      </c>
    </row>
    <row r="163" spans="1:8" ht="15.75" x14ac:dyDescent="0.25">
      <c r="A163" s="9" t="s">
        <v>25</v>
      </c>
      <c r="B163" s="3" t="s">
        <v>18</v>
      </c>
      <c r="C163" s="4">
        <v>30</v>
      </c>
      <c r="D163" s="4">
        <v>2.85</v>
      </c>
      <c r="E163" s="4">
        <v>1.95</v>
      </c>
      <c r="F163" s="4">
        <v>0.6</v>
      </c>
      <c r="G163" s="4">
        <v>13.8</v>
      </c>
      <c r="H163" s="4">
        <v>69</v>
      </c>
    </row>
    <row r="164" spans="1:8" ht="15.75" x14ac:dyDescent="0.25">
      <c r="A164" s="9" t="s">
        <v>25</v>
      </c>
      <c r="B164" s="10" t="s">
        <v>71</v>
      </c>
      <c r="C164" s="28">
        <v>30</v>
      </c>
      <c r="D164" s="28">
        <v>5.88</v>
      </c>
      <c r="E164" s="23">
        <v>2.4</v>
      </c>
      <c r="F164" s="23">
        <v>3.3</v>
      </c>
      <c r="G164" s="28">
        <v>16.8</v>
      </c>
      <c r="H164" s="29">
        <v>106.5</v>
      </c>
    </row>
    <row r="165" spans="1:8" ht="15.75" x14ac:dyDescent="0.25">
      <c r="A165" s="14"/>
      <c r="B165" s="69"/>
      <c r="C165" s="16">
        <v>500</v>
      </c>
      <c r="D165" s="16">
        <f>SUM(D161:D164)</f>
        <v>62.03</v>
      </c>
      <c r="E165" s="17">
        <f>SUM(E160:E164)</f>
        <v>19.249999999999996</v>
      </c>
      <c r="F165" s="17">
        <f>SUM(F160:F164)</f>
        <v>17</v>
      </c>
      <c r="G165" s="17">
        <f>SUM(G160:G164)</f>
        <v>86.3</v>
      </c>
      <c r="H165" s="17">
        <f>SUM(H160:H164)</f>
        <v>581.5</v>
      </c>
    </row>
    <row r="166" spans="1:8" ht="15.75" x14ac:dyDescent="0.25">
      <c r="A166" s="14"/>
      <c r="B166" s="69"/>
      <c r="C166" s="16"/>
      <c r="D166" s="16"/>
      <c r="E166" s="17"/>
      <c r="F166" s="17"/>
      <c r="G166" s="17"/>
      <c r="H166" s="18">
        <f>H165/2350</f>
        <v>0.2474468085106383</v>
      </c>
    </row>
    <row r="167" spans="1:8" ht="15.75" x14ac:dyDescent="0.2">
      <c r="A167" s="91" t="s">
        <v>15</v>
      </c>
      <c r="B167" s="91"/>
      <c r="C167" s="91"/>
      <c r="D167" s="91"/>
      <c r="E167" s="91"/>
      <c r="F167" s="91"/>
      <c r="G167" s="91"/>
      <c r="H167" s="91"/>
    </row>
    <row r="168" spans="1:8" ht="15.75" x14ac:dyDescent="0.2">
      <c r="A168" s="66">
        <v>131</v>
      </c>
      <c r="B168" s="6" t="s">
        <v>73</v>
      </c>
      <c r="C168" s="23">
        <v>60</v>
      </c>
      <c r="D168" s="23">
        <v>6.72</v>
      </c>
      <c r="E168" s="31">
        <v>1.8</v>
      </c>
      <c r="F168" s="31">
        <v>0.1</v>
      </c>
      <c r="G168" s="31">
        <v>7.7</v>
      </c>
      <c r="H168" s="31">
        <v>43.8</v>
      </c>
    </row>
    <row r="169" spans="1:8" ht="15.75" x14ac:dyDescent="0.2">
      <c r="A169" s="69">
        <v>104</v>
      </c>
      <c r="B169" s="30" t="s">
        <v>46</v>
      </c>
      <c r="C169" s="23" t="s">
        <v>114</v>
      </c>
      <c r="D169" s="23">
        <v>11.3</v>
      </c>
      <c r="E169" s="36">
        <v>7.08</v>
      </c>
      <c r="F169" s="36">
        <v>4.1399999999999997</v>
      </c>
      <c r="G169" s="36">
        <v>13.85</v>
      </c>
      <c r="H169" s="36">
        <v>121.8</v>
      </c>
    </row>
    <row r="170" spans="1:8" ht="31.5" x14ac:dyDescent="0.25">
      <c r="A170" s="9" t="s">
        <v>103</v>
      </c>
      <c r="B170" s="39" t="s">
        <v>91</v>
      </c>
      <c r="C170" s="45" t="s">
        <v>109</v>
      </c>
      <c r="D170" s="45">
        <v>21.93</v>
      </c>
      <c r="E170" s="31">
        <v>10.8</v>
      </c>
      <c r="F170" s="31">
        <v>12.9</v>
      </c>
      <c r="G170" s="31">
        <v>13.7</v>
      </c>
      <c r="H170" s="31">
        <v>207</v>
      </c>
    </row>
    <row r="171" spans="1:8" ht="15.75" x14ac:dyDescent="0.25">
      <c r="A171" s="9">
        <v>125</v>
      </c>
      <c r="B171" s="15" t="s">
        <v>50</v>
      </c>
      <c r="C171" s="23">
        <v>150</v>
      </c>
      <c r="D171" s="23">
        <v>11.42</v>
      </c>
      <c r="E171" s="23">
        <v>2.9</v>
      </c>
      <c r="F171" s="23">
        <v>4.7</v>
      </c>
      <c r="G171" s="23">
        <v>33.6</v>
      </c>
      <c r="H171" s="23">
        <v>145</v>
      </c>
    </row>
    <row r="172" spans="1:8" ht="15.75" x14ac:dyDescent="0.25">
      <c r="A172" s="9">
        <v>349</v>
      </c>
      <c r="B172" s="15" t="s">
        <v>4</v>
      </c>
      <c r="C172" s="4">
        <v>200</v>
      </c>
      <c r="D172" s="4">
        <v>7</v>
      </c>
      <c r="E172" s="24">
        <v>0.6</v>
      </c>
      <c r="F172" s="24">
        <v>0.1</v>
      </c>
      <c r="G172" s="24">
        <v>31.7</v>
      </c>
      <c r="H172" s="24">
        <v>131</v>
      </c>
    </row>
    <row r="173" spans="1:8" ht="15.75" x14ac:dyDescent="0.25">
      <c r="A173" s="9" t="s">
        <v>25</v>
      </c>
      <c r="B173" s="15" t="s">
        <v>1</v>
      </c>
      <c r="C173" s="4">
        <v>30</v>
      </c>
      <c r="D173" s="4">
        <v>1.86</v>
      </c>
      <c r="E173" s="24">
        <v>2.4</v>
      </c>
      <c r="F173" s="24">
        <v>0.5</v>
      </c>
      <c r="G173" s="24">
        <v>12</v>
      </c>
      <c r="H173" s="24">
        <v>66</v>
      </c>
    </row>
    <row r="174" spans="1:8" ht="15.75" x14ac:dyDescent="0.25">
      <c r="A174" s="9" t="s">
        <v>25</v>
      </c>
      <c r="B174" s="15" t="s">
        <v>8</v>
      </c>
      <c r="C174" s="4">
        <v>30</v>
      </c>
      <c r="D174" s="4">
        <v>1.8</v>
      </c>
      <c r="E174" s="24">
        <v>3.2</v>
      </c>
      <c r="F174" s="24">
        <v>1.4</v>
      </c>
      <c r="G174" s="24">
        <v>13.1</v>
      </c>
      <c r="H174" s="24">
        <v>82.2</v>
      </c>
    </row>
    <row r="175" spans="1:8" ht="15.75" x14ac:dyDescent="0.25">
      <c r="A175" s="14"/>
      <c r="B175" s="48"/>
      <c r="C175" s="17">
        <v>790</v>
      </c>
      <c r="D175" s="17">
        <f>SUM(D168:D174)</f>
        <v>62.03</v>
      </c>
      <c r="E175" s="17">
        <f>SUM(E168:E174)</f>
        <v>28.779999999999998</v>
      </c>
      <c r="F175" s="17">
        <f>SUM(F168:F174)</f>
        <v>23.84</v>
      </c>
      <c r="G175" s="17">
        <f>SUM(G168:G174)</f>
        <v>125.64999999999999</v>
      </c>
      <c r="H175" s="17">
        <f>SUM(H168:H174)</f>
        <v>796.80000000000007</v>
      </c>
    </row>
    <row r="176" spans="1:8" ht="15.75" x14ac:dyDescent="0.25">
      <c r="A176" s="14"/>
      <c r="B176" s="48"/>
      <c r="C176" s="17"/>
      <c r="D176" s="17"/>
      <c r="E176" s="17"/>
      <c r="F176" s="17"/>
      <c r="G176" s="17"/>
      <c r="H176" s="18">
        <f>H175/2350</f>
        <v>0.33906382978723409</v>
      </c>
    </row>
    <row r="177" spans="1:8" ht="15.75" x14ac:dyDescent="0.25">
      <c r="A177" s="14"/>
      <c r="B177" s="26" t="s">
        <v>12</v>
      </c>
      <c r="C177" s="17">
        <f>C165+C175</f>
        <v>1290</v>
      </c>
      <c r="D177" s="17"/>
      <c r="E177" s="17">
        <f>E165+E175</f>
        <v>48.029999999999994</v>
      </c>
      <c r="F177" s="17">
        <f>F165+F175</f>
        <v>40.840000000000003</v>
      </c>
      <c r="G177" s="17">
        <f>G165+G175</f>
        <v>211.95</v>
      </c>
      <c r="H177" s="17">
        <f>H165+H175</f>
        <v>1378.3000000000002</v>
      </c>
    </row>
    <row r="178" spans="1:8" ht="15.75" x14ac:dyDescent="0.25">
      <c r="A178" s="14"/>
      <c r="B178" s="26"/>
      <c r="C178" s="17"/>
      <c r="D178" s="17"/>
      <c r="E178" s="17"/>
      <c r="F178" s="17"/>
      <c r="G178" s="17"/>
      <c r="H178" s="18">
        <f>H177/2350</f>
        <v>0.58651063829787242</v>
      </c>
    </row>
    <row r="179" spans="1:8" ht="15.75" x14ac:dyDescent="0.2">
      <c r="A179" s="94" t="s">
        <v>34</v>
      </c>
      <c r="B179" s="94"/>
      <c r="C179" s="94"/>
      <c r="D179" s="94"/>
      <c r="E179" s="94"/>
      <c r="F179" s="94"/>
      <c r="G179" s="94"/>
      <c r="H179" s="94"/>
    </row>
    <row r="180" spans="1:8" ht="15.75" x14ac:dyDescent="0.2">
      <c r="A180" s="91" t="s">
        <v>16</v>
      </c>
      <c r="B180" s="91"/>
      <c r="C180" s="91"/>
      <c r="D180" s="91"/>
      <c r="E180" s="91"/>
      <c r="F180" s="91"/>
      <c r="G180" s="91"/>
      <c r="H180" s="91"/>
    </row>
    <row r="181" spans="1:8" ht="15.75" x14ac:dyDescent="0.2">
      <c r="A181" s="69">
        <v>222</v>
      </c>
      <c r="B181" s="42" t="s">
        <v>45</v>
      </c>
      <c r="C181" s="23" t="s">
        <v>106</v>
      </c>
      <c r="D181" s="23">
        <v>39.07</v>
      </c>
      <c r="E181" s="23">
        <v>13.5</v>
      </c>
      <c r="F181" s="23">
        <v>12.52</v>
      </c>
      <c r="G181" s="23">
        <v>44.75</v>
      </c>
      <c r="H181" s="23">
        <v>372</v>
      </c>
    </row>
    <row r="182" spans="1:8" ht="15.75" x14ac:dyDescent="0.25">
      <c r="A182" s="9">
        <v>15</v>
      </c>
      <c r="B182" s="3" t="s">
        <v>19</v>
      </c>
      <c r="C182" s="4">
        <v>10</v>
      </c>
      <c r="D182" s="4">
        <v>8.39</v>
      </c>
      <c r="E182" s="4">
        <v>2.2999999999999998</v>
      </c>
      <c r="F182" s="4">
        <v>2.95</v>
      </c>
      <c r="G182" s="4">
        <v>0</v>
      </c>
      <c r="H182" s="4">
        <v>47</v>
      </c>
    </row>
    <row r="183" spans="1:8" ht="15.75" x14ac:dyDescent="0.25">
      <c r="A183" s="13">
        <v>376</v>
      </c>
      <c r="B183" s="3" t="s">
        <v>0</v>
      </c>
      <c r="C183" s="4">
        <v>200</v>
      </c>
      <c r="D183" s="4">
        <v>3.12</v>
      </c>
      <c r="E183" s="4">
        <v>0.2</v>
      </c>
      <c r="F183" s="4">
        <v>0.1</v>
      </c>
      <c r="G183" s="4">
        <v>15</v>
      </c>
      <c r="H183" s="4">
        <v>60</v>
      </c>
    </row>
    <row r="184" spans="1:8" ht="15.75" x14ac:dyDescent="0.25">
      <c r="A184" s="9" t="s">
        <v>25</v>
      </c>
      <c r="B184" s="3" t="s">
        <v>18</v>
      </c>
      <c r="C184" s="4">
        <v>30</v>
      </c>
      <c r="D184" s="4">
        <v>2.85</v>
      </c>
      <c r="E184" s="4">
        <v>1.95</v>
      </c>
      <c r="F184" s="4">
        <v>0.6</v>
      </c>
      <c r="G184" s="4">
        <v>13.8</v>
      </c>
      <c r="H184" s="4">
        <v>69</v>
      </c>
    </row>
    <row r="185" spans="1:8" ht="15.75" x14ac:dyDescent="0.25">
      <c r="A185" s="9" t="s">
        <v>25</v>
      </c>
      <c r="B185" s="10" t="s">
        <v>42</v>
      </c>
      <c r="C185" s="28">
        <v>100</v>
      </c>
      <c r="D185" s="28">
        <v>8.6</v>
      </c>
      <c r="E185" s="23">
        <v>0.4</v>
      </c>
      <c r="F185" s="23">
        <v>0.4</v>
      </c>
      <c r="G185" s="28">
        <v>9.8000000000000007</v>
      </c>
      <c r="H185" s="29">
        <v>47</v>
      </c>
    </row>
    <row r="186" spans="1:8" ht="15.75" x14ac:dyDescent="0.25">
      <c r="A186" s="14"/>
      <c r="B186" s="69"/>
      <c r="C186" s="16">
        <v>520</v>
      </c>
      <c r="D186" s="16">
        <f>SUM(D181:D185)</f>
        <v>62.03</v>
      </c>
      <c r="E186" s="17">
        <f>SUM(E181:E185)</f>
        <v>18.349999999999998</v>
      </c>
      <c r="F186" s="17">
        <f>SUM(F181:F185)</f>
        <v>16.569999999999997</v>
      </c>
      <c r="G186" s="17">
        <f>SUM(G181:G185)</f>
        <v>83.35</v>
      </c>
      <c r="H186" s="17">
        <f>SUM(H181:H185)</f>
        <v>595</v>
      </c>
    </row>
    <row r="187" spans="1:8" ht="15.75" x14ac:dyDescent="0.25">
      <c r="A187" s="14"/>
      <c r="B187" s="69"/>
      <c r="C187" s="16"/>
      <c r="D187" s="16"/>
      <c r="E187" s="17"/>
      <c r="F187" s="17"/>
      <c r="G187" s="17"/>
      <c r="H187" s="18">
        <f>H186/2350</f>
        <v>0.2531914893617021</v>
      </c>
    </row>
    <row r="188" spans="1:8" ht="15.75" x14ac:dyDescent="0.2">
      <c r="A188" s="91" t="s">
        <v>15</v>
      </c>
      <c r="B188" s="91"/>
      <c r="C188" s="91"/>
      <c r="D188" s="91"/>
      <c r="E188" s="91"/>
      <c r="F188" s="91"/>
      <c r="G188" s="91"/>
      <c r="H188" s="91"/>
    </row>
    <row r="189" spans="1:8" ht="15.75" x14ac:dyDescent="0.2">
      <c r="A189" s="66">
        <v>484</v>
      </c>
      <c r="B189" s="30" t="s">
        <v>40</v>
      </c>
      <c r="C189" s="23">
        <v>60</v>
      </c>
      <c r="D189" s="23">
        <v>4.26</v>
      </c>
      <c r="E189" s="31">
        <v>0.68</v>
      </c>
      <c r="F189" s="31">
        <v>2.72</v>
      </c>
      <c r="G189" s="31">
        <v>5.88</v>
      </c>
      <c r="H189" s="31">
        <v>39.6</v>
      </c>
    </row>
    <row r="190" spans="1:8" ht="15.75" x14ac:dyDescent="0.2">
      <c r="A190" s="69">
        <v>55</v>
      </c>
      <c r="B190" s="59" t="s">
        <v>39</v>
      </c>
      <c r="C190" s="38">
        <v>200</v>
      </c>
      <c r="D190" s="38">
        <v>8.3000000000000007</v>
      </c>
      <c r="E190" s="12">
        <v>1.6</v>
      </c>
      <c r="F190" s="12">
        <v>4.16</v>
      </c>
      <c r="G190" s="12">
        <v>11.84</v>
      </c>
      <c r="H190" s="12">
        <v>90.4</v>
      </c>
    </row>
    <row r="191" spans="1:8" ht="15.75" x14ac:dyDescent="0.2">
      <c r="A191" s="5" t="s">
        <v>99</v>
      </c>
      <c r="B191" s="6" t="s">
        <v>83</v>
      </c>
      <c r="C191" s="7" t="s">
        <v>109</v>
      </c>
      <c r="D191" s="7">
        <v>20.47</v>
      </c>
      <c r="E191" s="7">
        <v>13.13</v>
      </c>
      <c r="F191" s="7">
        <v>12.2</v>
      </c>
      <c r="G191" s="7">
        <v>15.02</v>
      </c>
      <c r="H191" s="8">
        <v>220.8</v>
      </c>
    </row>
    <row r="192" spans="1:8" ht="15.75" x14ac:dyDescent="0.25">
      <c r="A192" s="69">
        <v>469</v>
      </c>
      <c r="B192" s="15" t="s">
        <v>23</v>
      </c>
      <c r="C192" s="4">
        <v>150</v>
      </c>
      <c r="D192" s="4">
        <v>15.34</v>
      </c>
      <c r="E192" s="34">
        <v>5.5</v>
      </c>
      <c r="F192" s="34">
        <v>4.8</v>
      </c>
      <c r="G192" s="34">
        <v>38.299999999999997</v>
      </c>
      <c r="H192" s="34">
        <v>191</v>
      </c>
    </row>
    <row r="193" spans="1:8" ht="15.75" x14ac:dyDescent="0.2">
      <c r="A193" s="5">
        <v>592</v>
      </c>
      <c r="B193" s="6" t="s">
        <v>49</v>
      </c>
      <c r="C193" s="7">
        <v>200</v>
      </c>
      <c r="D193" s="7">
        <v>10</v>
      </c>
      <c r="E193" s="7">
        <v>1</v>
      </c>
      <c r="F193" s="7">
        <v>0.2</v>
      </c>
      <c r="G193" s="7">
        <v>19.8</v>
      </c>
      <c r="H193" s="8">
        <v>86</v>
      </c>
    </row>
    <row r="194" spans="1:8" ht="15.75" x14ac:dyDescent="0.25">
      <c r="A194" s="9" t="s">
        <v>25</v>
      </c>
      <c r="B194" s="15" t="s">
        <v>1</v>
      </c>
      <c r="C194" s="4">
        <v>30</v>
      </c>
      <c r="D194" s="4">
        <v>1.86</v>
      </c>
      <c r="E194" s="24">
        <v>2.4</v>
      </c>
      <c r="F194" s="24">
        <v>0.5</v>
      </c>
      <c r="G194" s="24">
        <v>12</v>
      </c>
      <c r="H194" s="24">
        <v>66</v>
      </c>
    </row>
    <row r="195" spans="1:8" ht="15.75" x14ac:dyDescent="0.25">
      <c r="A195" s="9" t="s">
        <v>25</v>
      </c>
      <c r="B195" s="15" t="s">
        <v>8</v>
      </c>
      <c r="C195" s="4">
        <v>30</v>
      </c>
      <c r="D195" s="4">
        <v>1.8</v>
      </c>
      <c r="E195" s="24">
        <v>3.2</v>
      </c>
      <c r="F195" s="24">
        <v>1.4</v>
      </c>
      <c r="G195" s="24">
        <v>13.1</v>
      </c>
      <c r="H195" s="24">
        <v>82.2</v>
      </c>
    </row>
    <row r="196" spans="1:8" ht="15.75" x14ac:dyDescent="0.25">
      <c r="A196" s="14"/>
      <c r="B196" s="69"/>
      <c r="C196" s="17">
        <v>790</v>
      </c>
      <c r="D196" s="17">
        <f>SUM(D189:D195)</f>
        <v>62.03</v>
      </c>
      <c r="E196" s="17">
        <f>SUM(E189:E195)</f>
        <v>27.509999999999998</v>
      </c>
      <c r="F196" s="17">
        <f>SUM(F189:F195)</f>
        <v>25.979999999999997</v>
      </c>
      <c r="G196" s="17">
        <f>SUM(G189:G195)</f>
        <v>115.93999999999998</v>
      </c>
      <c r="H196" s="17">
        <f>SUM(H189:H195)</f>
        <v>776</v>
      </c>
    </row>
    <row r="197" spans="1:8" ht="15.75" x14ac:dyDescent="0.25">
      <c r="A197" s="14"/>
      <c r="B197" s="69"/>
      <c r="C197" s="17"/>
      <c r="D197" s="17"/>
      <c r="E197" s="17"/>
      <c r="F197" s="17"/>
      <c r="G197" s="17"/>
      <c r="H197" s="18">
        <f>H196/2350</f>
        <v>0.33021276595744681</v>
      </c>
    </row>
    <row r="198" spans="1:8" ht="15.75" x14ac:dyDescent="0.25">
      <c r="A198" s="14"/>
      <c r="B198" s="26" t="s">
        <v>12</v>
      </c>
      <c r="C198" s="17">
        <f>C186+C196</f>
        <v>1310</v>
      </c>
      <c r="D198" s="17"/>
      <c r="E198" s="17">
        <f>E186+E196</f>
        <v>45.86</v>
      </c>
      <c r="F198" s="17">
        <f>F186+F196</f>
        <v>42.55</v>
      </c>
      <c r="G198" s="17">
        <f>G186+G196</f>
        <v>199.28999999999996</v>
      </c>
      <c r="H198" s="17">
        <f>H186+H196</f>
        <v>1371</v>
      </c>
    </row>
    <row r="199" spans="1:8" ht="15.75" x14ac:dyDescent="0.25">
      <c r="A199" s="14"/>
      <c r="B199" s="26"/>
      <c r="C199" s="17"/>
      <c r="D199" s="17"/>
      <c r="E199" s="17"/>
      <c r="F199" s="17"/>
      <c r="G199" s="17"/>
      <c r="H199" s="18">
        <f>H198/2350</f>
        <v>0.58340425531914897</v>
      </c>
    </row>
    <row r="200" spans="1:8" ht="15.75" x14ac:dyDescent="0.2">
      <c r="A200" s="94" t="s">
        <v>35</v>
      </c>
      <c r="B200" s="94"/>
      <c r="C200" s="94"/>
      <c r="D200" s="94"/>
      <c r="E200" s="94"/>
      <c r="F200" s="94"/>
      <c r="G200" s="94"/>
      <c r="H200" s="94"/>
    </row>
    <row r="201" spans="1:8" ht="15.75" x14ac:dyDescent="0.2">
      <c r="A201" s="91" t="s">
        <v>16</v>
      </c>
      <c r="B201" s="91"/>
      <c r="C201" s="91"/>
      <c r="D201" s="91"/>
      <c r="E201" s="91"/>
      <c r="F201" s="91"/>
      <c r="G201" s="91"/>
      <c r="H201" s="91"/>
    </row>
    <row r="202" spans="1:8" ht="15.75" x14ac:dyDescent="0.2">
      <c r="A202" s="69">
        <v>173</v>
      </c>
      <c r="B202" s="42" t="s">
        <v>76</v>
      </c>
      <c r="C202" s="23" t="s">
        <v>37</v>
      </c>
      <c r="D202" s="23">
        <v>26.39</v>
      </c>
      <c r="E202" s="23">
        <v>6.7</v>
      </c>
      <c r="F202" s="23">
        <v>7.9</v>
      </c>
      <c r="G202" s="23">
        <v>41.7</v>
      </c>
      <c r="H202" s="23">
        <v>224</v>
      </c>
    </row>
    <row r="203" spans="1:8" ht="15.75" x14ac:dyDescent="0.25">
      <c r="A203" s="2">
        <v>14</v>
      </c>
      <c r="B203" s="3" t="s">
        <v>2</v>
      </c>
      <c r="C203" s="4">
        <v>10</v>
      </c>
      <c r="D203" s="4">
        <v>11</v>
      </c>
      <c r="E203" s="4">
        <v>0.1</v>
      </c>
      <c r="F203" s="4">
        <v>7.2</v>
      </c>
      <c r="G203" s="4">
        <v>0.13</v>
      </c>
      <c r="H203" s="4">
        <v>65.72</v>
      </c>
    </row>
    <row r="204" spans="1:8" ht="15.75" x14ac:dyDescent="0.25">
      <c r="A204" s="69">
        <v>382</v>
      </c>
      <c r="B204" s="10" t="s">
        <v>13</v>
      </c>
      <c r="C204" s="4">
        <v>200</v>
      </c>
      <c r="D204" s="4">
        <v>8.86</v>
      </c>
      <c r="E204" s="4">
        <v>2.9</v>
      </c>
      <c r="F204" s="4">
        <v>2.5</v>
      </c>
      <c r="G204" s="4">
        <v>24.8</v>
      </c>
      <c r="H204" s="4">
        <v>134</v>
      </c>
    </row>
    <row r="205" spans="1:8" ht="15.75" x14ac:dyDescent="0.25">
      <c r="A205" s="9" t="s">
        <v>25</v>
      </c>
      <c r="B205" s="3" t="s">
        <v>18</v>
      </c>
      <c r="C205" s="4">
        <v>30</v>
      </c>
      <c r="D205" s="4">
        <v>2.85</v>
      </c>
      <c r="E205" s="4">
        <v>1.95</v>
      </c>
      <c r="F205" s="4">
        <v>0.6</v>
      </c>
      <c r="G205" s="4">
        <v>13.8</v>
      </c>
      <c r="H205" s="4">
        <v>69</v>
      </c>
    </row>
    <row r="206" spans="1:8" ht="15.75" x14ac:dyDescent="0.25">
      <c r="A206" s="9"/>
      <c r="B206" s="10" t="s">
        <v>42</v>
      </c>
      <c r="C206" s="28">
        <v>100</v>
      </c>
      <c r="D206" s="28">
        <v>12.93</v>
      </c>
      <c r="E206" s="23">
        <v>0.4</v>
      </c>
      <c r="F206" s="23">
        <v>0.4</v>
      </c>
      <c r="G206" s="28">
        <v>9.8000000000000007</v>
      </c>
      <c r="H206" s="29">
        <v>47</v>
      </c>
    </row>
    <row r="207" spans="1:8" ht="15.75" x14ac:dyDescent="0.25">
      <c r="A207" s="14"/>
      <c r="B207" s="59"/>
      <c r="C207" s="17">
        <v>545</v>
      </c>
      <c r="D207" s="17">
        <f>SUM(D202:D206)</f>
        <v>62.03</v>
      </c>
      <c r="E207" s="17">
        <f>SUM(E202:E206)</f>
        <v>12.049999999999999</v>
      </c>
      <c r="F207" s="17">
        <f>SUM(F202:F206)</f>
        <v>18.600000000000001</v>
      </c>
      <c r="G207" s="17">
        <f>SUM(G202:G206)</f>
        <v>90.23</v>
      </c>
      <c r="H207" s="17">
        <f>SUM(H202:H206)</f>
        <v>539.72</v>
      </c>
    </row>
    <row r="208" spans="1:8" ht="15.75" x14ac:dyDescent="0.25">
      <c r="A208" s="14"/>
      <c r="B208" s="69"/>
      <c r="C208" s="16"/>
      <c r="D208" s="16"/>
      <c r="E208" s="17"/>
      <c r="F208" s="17"/>
      <c r="G208" s="17"/>
      <c r="H208" s="18">
        <f>H207/2350</f>
        <v>0.22966808510638298</v>
      </c>
    </row>
    <row r="209" spans="1:8" ht="15.75" x14ac:dyDescent="0.2">
      <c r="A209" s="91" t="s">
        <v>15</v>
      </c>
      <c r="B209" s="91"/>
      <c r="C209" s="91"/>
      <c r="D209" s="91"/>
      <c r="E209" s="91"/>
      <c r="F209" s="91"/>
      <c r="G209" s="91"/>
      <c r="H209" s="91"/>
    </row>
    <row r="210" spans="1:8" ht="15.75" x14ac:dyDescent="0.2">
      <c r="A210" s="5">
        <v>43</v>
      </c>
      <c r="B210" s="6" t="s">
        <v>51</v>
      </c>
      <c r="C210" s="7">
        <v>60</v>
      </c>
      <c r="D210" s="7">
        <v>6.86</v>
      </c>
      <c r="E210" s="7">
        <v>0.72</v>
      </c>
      <c r="F210" s="7">
        <v>4.17</v>
      </c>
      <c r="G210" s="7">
        <v>5.77</v>
      </c>
      <c r="H210" s="7">
        <v>62.1</v>
      </c>
    </row>
    <row r="211" spans="1:8" ht="15.75" x14ac:dyDescent="0.2">
      <c r="A211" s="69">
        <v>108</v>
      </c>
      <c r="B211" s="44" t="s">
        <v>75</v>
      </c>
      <c r="C211" s="45">
        <v>200</v>
      </c>
      <c r="D211" s="45">
        <v>10.56</v>
      </c>
      <c r="E211" s="23">
        <v>1.6</v>
      </c>
      <c r="F211" s="23">
        <v>2.4</v>
      </c>
      <c r="G211" s="23">
        <v>16.600000000000001</v>
      </c>
      <c r="H211" s="23">
        <v>74.64</v>
      </c>
    </row>
    <row r="212" spans="1:8" ht="15.75" x14ac:dyDescent="0.2">
      <c r="A212" s="69">
        <v>412</v>
      </c>
      <c r="B212" s="42" t="s">
        <v>47</v>
      </c>
      <c r="C212" s="23" t="s">
        <v>110</v>
      </c>
      <c r="D212" s="23">
        <v>19.329999999999998</v>
      </c>
      <c r="E212" s="23">
        <v>7.9</v>
      </c>
      <c r="F212" s="23">
        <v>13.1</v>
      </c>
      <c r="G212" s="23">
        <v>14.3</v>
      </c>
      <c r="H212" s="23">
        <v>144</v>
      </c>
    </row>
    <row r="213" spans="1:8" ht="15.75" x14ac:dyDescent="0.25">
      <c r="A213" s="69">
        <v>198</v>
      </c>
      <c r="B213" s="10" t="s">
        <v>72</v>
      </c>
      <c r="C213" s="23">
        <v>150</v>
      </c>
      <c r="D213" s="23">
        <v>11.62</v>
      </c>
      <c r="E213" s="55">
        <v>9.6</v>
      </c>
      <c r="F213" s="55">
        <v>0.8</v>
      </c>
      <c r="G213" s="55">
        <v>29.6</v>
      </c>
      <c r="H213" s="36">
        <v>227</v>
      </c>
    </row>
    <row r="214" spans="1:8" ht="15.75" x14ac:dyDescent="0.25">
      <c r="A214" s="9">
        <v>699</v>
      </c>
      <c r="B214" s="15" t="s">
        <v>68</v>
      </c>
      <c r="C214" s="4">
        <v>200</v>
      </c>
      <c r="D214" s="4">
        <v>10</v>
      </c>
      <c r="E214" s="24">
        <v>0.2</v>
      </c>
      <c r="F214" s="24"/>
      <c r="G214" s="24">
        <v>25.7</v>
      </c>
      <c r="H214" s="24">
        <v>104</v>
      </c>
    </row>
    <row r="215" spans="1:8" ht="15.75" x14ac:dyDescent="0.25">
      <c r="A215" s="9" t="s">
        <v>25</v>
      </c>
      <c r="B215" s="15" t="s">
        <v>1</v>
      </c>
      <c r="C215" s="4">
        <v>30</v>
      </c>
      <c r="D215" s="4">
        <v>1.86</v>
      </c>
      <c r="E215" s="24">
        <v>2.4</v>
      </c>
      <c r="F215" s="24">
        <v>0.5</v>
      </c>
      <c r="G215" s="24">
        <v>12</v>
      </c>
      <c r="H215" s="24">
        <v>66</v>
      </c>
    </row>
    <row r="216" spans="1:8" ht="15.75" x14ac:dyDescent="0.25">
      <c r="A216" s="9" t="s">
        <v>25</v>
      </c>
      <c r="B216" s="15" t="s">
        <v>8</v>
      </c>
      <c r="C216" s="4">
        <v>30</v>
      </c>
      <c r="D216" s="4">
        <v>1.8</v>
      </c>
      <c r="E216" s="24">
        <v>3.2</v>
      </c>
      <c r="F216" s="24">
        <v>1.4</v>
      </c>
      <c r="G216" s="24">
        <v>13.1</v>
      </c>
      <c r="H216" s="24">
        <v>82.2</v>
      </c>
    </row>
    <row r="217" spans="1:8" ht="15.75" x14ac:dyDescent="0.25">
      <c r="A217" s="14"/>
      <c r="B217" s="69"/>
      <c r="C217" s="17">
        <v>800</v>
      </c>
      <c r="D217" s="17">
        <f>SUM(D210:D216)</f>
        <v>62.029999999999994</v>
      </c>
      <c r="E217" s="17">
        <f>SUM(E210:E216)</f>
        <v>25.619999999999997</v>
      </c>
      <c r="F217" s="17">
        <f>SUM(F210:F216)</f>
        <v>22.37</v>
      </c>
      <c r="G217" s="17">
        <f>SUM(G210:G216)</f>
        <v>117.07000000000001</v>
      </c>
      <c r="H217" s="25">
        <f>SUM(H210:H216)</f>
        <v>759.94</v>
      </c>
    </row>
    <row r="218" spans="1:8" ht="15.75" x14ac:dyDescent="0.25">
      <c r="A218" s="92"/>
      <c r="B218" s="92"/>
      <c r="C218" s="92"/>
      <c r="D218" s="92"/>
      <c r="E218" s="92"/>
      <c r="F218" s="92"/>
      <c r="G218" s="92"/>
      <c r="H218" s="18">
        <f>H217/2350</f>
        <v>0.32337872340425533</v>
      </c>
    </row>
    <row r="219" spans="1:8" ht="15.75" x14ac:dyDescent="0.25">
      <c r="A219" s="14"/>
      <c r="B219" s="26" t="s">
        <v>12</v>
      </c>
      <c r="C219" s="17">
        <f>C207+C217</f>
        <v>1345</v>
      </c>
      <c r="D219" s="17"/>
      <c r="E219" s="17">
        <f>E207+E217</f>
        <v>37.669999999999995</v>
      </c>
      <c r="F219" s="17">
        <f>F207+F217</f>
        <v>40.97</v>
      </c>
      <c r="G219" s="17">
        <f>G207+G217</f>
        <v>207.3</v>
      </c>
      <c r="H219" s="17">
        <f>H207+H217</f>
        <v>1299.6600000000001</v>
      </c>
    </row>
    <row r="220" spans="1:8" ht="15.75" x14ac:dyDescent="0.25">
      <c r="A220" s="14"/>
      <c r="B220" s="26"/>
      <c r="C220" s="17"/>
      <c r="D220" s="17"/>
      <c r="E220" s="17"/>
      <c r="F220" s="17"/>
      <c r="G220" s="17"/>
      <c r="H220" s="18">
        <f>H219/2350</f>
        <v>0.55304680851063837</v>
      </c>
    </row>
    <row r="221" spans="1:8" ht="15.75" x14ac:dyDescent="0.25">
      <c r="A221" s="14"/>
      <c r="B221" s="26"/>
      <c r="C221" s="16"/>
      <c r="D221" s="16"/>
      <c r="E221" s="16"/>
      <c r="F221" s="16"/>
      <c r="G221" s="16"/>
      <c r="H221" s="16"/>
    </row>
    <row r="222" spans="1:8" ht="20.25" x14ac:dyDescent="0.3">
      <c r="A222" s="93" t="s">
        <v>78</v>
      </c>
      <c r="B222" s="93"/>
      <c r="C222" s="93"/>
      <c r="D222" s="93"/>
      <c r="E222" s="93"/>
      <c r="F222" s="93"/>
      <c r="G222" s="93"/>
      <c r="H222" s="93"/>
    </row>
    <row r="223" spans="1:8" ht="20.25" x14ac:dyDescent="0.3">
      <c r="A223" s="90" t="s">
        <v>14</v>
      </c>
      <c r="B223" s="90"/>
      <c r="C223" s="51">
        <f>(C207+C186+C165+C144+C121+C101+C79+C59+C39+C17)/10</f>
        <v>520</v>
      </c>
      <c r="D223" s="51"/>
      <c r="E223" s="52">
        <f>(E207+E186+E165+E144+E121+E101+E79+E59+E39+E17)/10</f>
        <v>17.946999999999996</v>
      </c>
      <c r="F223" s="52">
        <f>(F207+F186+F165+F144+F121+F101+F79+F59+F39+F17)/10</f>
        <v>20.052</v>
      </c>
      <c r="G223" s="52">
        <f>(G207+G186+G165+G144+G121+G101+G79+G59+G39+G17)/10</f>
        <v>77.365000000000009</v>
      </c>
      <c r="H223" s="53">
        <f>(H207+H186+H165+H144+H121+H101+H79+H59+H39+H17)/10</f>
        <v>551.66800000000001</v>
      </c>
    </row>
    <row r="224" spans="1:8" ht="20.25" x14ac:dyDescent="0.3">
      <c r="A224" s="105" t="s">
        <v>94</v>
      </c>
      <c r="B224" s="106"/>
      <c r="C224" s="51"/>
      <c r="D224" s="51"/>
      <c r="E224" s="51"/>
      <c r="F224" s="51"/>
      <c r="G224" s="51"/>
      <c r="H224" s="56">
        <f>H223/2350</f>
        <v>0.23475234042553192</v>
      </c>
    </row>
    <row r="225" spans="1:8" ht="20.25" x14ac:dyDescent="0.3">
      <c r="A225" s="90" t="s">
        <v>15</v>
      </c>
      <c r="B225" s="90"/>
      <c r="C225" s="58">
        <f>(C217+C196+C175+C154+C131+C111+C88+C68+C49+C27)/10</f>
        <v>785.5</v>
      </c>
      <c r="D225" s="58"/>
      <c r="E225" s="52">
        <f>(E217+E175+E154+E131+E111+E88+E68+E49+E27+E196)/10</f>
        <v>27.061</v>
      </c>
      <c r="F225" s="52">
        <f>(F217+F175+F154+F131+F111+F88+F68+F49+F27+F196)/10</f>
        <v>25.917000000000002</v>
      </c>
      <c r="G225" s="52">
        <f>(G217+G175+G154+G131+G111+G88+G68+G49+G27+G196)/10</f>
        <v>111.79400000000001</v>
      </c>
      <c r="H225" s="53">
        <f>(H217+H196+H175+H154+H131+H111+H88+H68+H49+H27)/10</f>
        <v>791.85900000000015</v>
      </c>
    </row>
    <row r="226" spans="1:8" ht="20.25" x14ac:dyDescent="0.3">
      <c r="A226" s="105" t="s">
        <v>95</v>
      </c>
      <c r="B226" s="106"/>
      <c r="C226" s="51"/>
      <c r="D226" s="51"/>
      <c r="E226" s="52"/>
      <c r="F226" s="52"/>
      <c r="G226" s="52"/>
      <c r="H226" s="56">
        <f>H225/2350</f>
        <v>0.33696127659574476</v>
      </c>
    </row>
    <row r="227" spans="1:8" ht="20.25" x14ac:dyDescent="0.3">
      <c r="A227" s="90" t="s">
        <v>79</v>
      </c>
      <c r="B227" s="90"/>
      <c r="C227" s="51">
        <f>(C219+C198+C177+C156+C133+C113+C90+C70+C51+C29)/10</f>
        <v>1305.5</v>
      </c>
      <c r="D227" s="51"/>
      <c r="E227" s="52">
        <f>(E219+E198+E177+E156+E133+E113+E90+E70+E51+E29)/10</f>
        <v>45.007999999999996</v>
      </c>
      <c r="F227" s="52">
        <f>(F219+F198+F177+F156+F133+F113+F90+F70+F51+F29)/10</f>
        <v>45.969000000000008</v>
      </c>
      <c r="G227" s="52">
        <f>(G219+G198+G177+G156+G133+G113+G90+G70+G51+G29)/10</f>
        <v>189.15899999999999</v>
      </c>
      <c r="H227" s="53">
        <f>(H219+H198+H177+H156+H133+H113+H90+H70+H51+H29)/10</f>
        <v>1343.527</v>
      </c>
    </row>
    <row r="228" spans="1:8" ht="20.25" x14ac:dyDescent="0.3">
      <c r="A228" s="105" t="s">
        <v>96</v>
      </c>
      <c r="B228" s="106"/>
      <c r="C228" s="54"/>
      <c r="D228" s="54"/>
      <c r="E228" s="57">
        <f>E227/77</f>
        <v>0.58451948051948044</v>
      </c>
      <c r="F228" s="57">
        <f>F227/79</f>
        <v>0.58188607594936714</v>
      </c>
      <c r="G228" s="57">
        <f>G227/335</f>
        <v>0.56465373134328356</v>
      </c>
      <c r="H228" s="56">
        <f>H227/2350</f>
        <v>0.57171361702127665</v>
      </c>
    </row>
  </sheetData>
  <mergeCells count="49">
    <mergeCell ref="A41:H41"/>
    <mergeCell ref="A2:H2"/>
    <mergeCell ref="A4:A8"/>
    <mergeCell ref="B4:B8"/>
    <mergeCell ref="C4:H4"/>
    <mergeCell ref="C5:C8"/>
    <mergeCell ref="E5:G5"/>
    <mergeCell ref="H5:H8"/>
    <mergeCell ref="E6:E8"/>
    <mergeCell ref="F6:F8"/>
    <mergeCell ref="G6:G8"/>
    <mergeCell ref="A9:H9"/>
    <mergeCell ref="A10:H10"/>
    <mergeCell ref="A19:H19"/>
    <mergeCell ref="A31:H31"/>
    <mergeCell ref="A32:H32"/>
    <mergeCell ref="A123:H123"/>
    <mergeCell ref="A53:H53"/>
    <mergeCell ref="A54:H54"/>
    <mergeCell ref="A61:H61"/>
    <mergeCell ref="A72:H72"/>
    <mergeCell ref="A73:H73"/>
    <mergeCell ref="A81:H81"/>
    <mergeCell ref="A92:H92"/>
    <mergeCell ref="A93:H93"/>
    <mergeCell ref="A103:H103"/>
    <mergeCell ref="A115:H115"/>
    <mergeCell ref="A116:H116"/>
    <mergeCell ref="A136:H136"/>
    <mergeCell ref="A146:H146"/>
    <mergeCell ref="A158:H158"/>
    <mergeCell ref="A159:H159"/>
    <mergeCell ref="A167:H167"/>
    <mergeCell ref="A227:B227"/>
    <mergeCell ref="A228:B228"/>
    <mergeCell ref="D5:D8"/>
    <mergeCell ref="A218:G218"/>
    <mergeCell ref="A222:H222"/>
    <mergeCell ref="A223:B223"/>
    <mergeCell ref="A224:B224"/>
    <mergeCell ref="A225:B225"/>
    <mergeCell ref="A226:B226"/>
    <mergeCell ref="A179:H179"/>
    <mergeCell ref="A180:H180"/>
    <mergeCell ref="A188:H188"/>
    <mergeCell ref="A200:H200"/>
    <mergeCell ref="A201:H201"/>
    <mergeCell ref="A209:H209"/>
    <mergeCell ref="A135:H13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4" manualBreakCount="4">
    <brk id="52" max="16383" man="1"/>
    <brk id="91" max="16383" man="1"/>
    <brk id="134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I74" sqref="I74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130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ht="23.25" x14ac:dyDescent="0.35">
      <c r="G22" s="71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view="pageBreakPreview" topLeftCell="A67" zoomScale="60" zoomScaleNormal="100" workbookViewId="0">
      <selection activeCell="A82" sqref="A82:H82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x14ac:dyDescent="0.2">
      <c r="A2" s="95" t="s">
        <v>132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2.75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2.75" x14ac:dyDescent="0.2">
      <c r="A7" s="96"/>
      <c r="B7" s="97"/>
      <c r="C7" s="99"/>
      <c r="D7" s="101"/>
      <c r="E7" s="97"/>
      <c r="F7" s="97"/>
      <c r="G7" s="97"/>
      <c r="H7" s="99"/>
    </row>
    <row r="8" spans="1:8" ht="12.75" x14ac:dyDescent="0.2">
      <c r="A8" s="96"/>
      <c r="B8" s="97"/>
      <c r="C8" s="99"/>
      <c r="D8" s="102"/>
      <c r="E8" s="97"/>
      <c r="F8" s="97"/>
      <c r="G8" s="97"/>
      <c r="H8" s="99"/>
    </row>
    <row r="9" spans="1:8" ht="15.75" x14ac:dyDescent="0.2">
      <c r="A9" s="103" t="s">
        <v>26</v>
      </c>
      <c r="B9" s="103"/>
      <c r="C9" s="103"/>
      <c r="D9" s="103"/>
      <c r="E9" s="103"/>
      <c r="F9" s="103"/>
      <c r="G9" s="103"/>
      <c r="H9" s="103"/>
    </row>
    <row r="10" spans="1:8" ht="15.75" x14ac:dyDescent="0.2">
      <c r="A10" s="104" t="s">
        <v>14</v>
      </c>
      <c r="B10" s="104"/>
      <c r="C10" s="104"/>
      <c r="D10" s="104"/>
      <c r="E10" s="104"/>
      <c r="F10" s="104"/>
      <c r="G10" s="104"/>
      <c r="H10" s="104"/>
    </row>
    <row r="11" spans="1:8" ht="15.75" x14ac:dyDescent="0.2">
      <c r="A11" s="76">
        <v>278</v>
      </c>
      <c r="B11" s="27" t="s">
        <v>48</v>
      </c>
      <c r="C11" s="23" t="s">
        <v>37</v>
      </c>
      <c r="D11" s="23">
        <v>21.78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72">
        <v>10</v>
      </c>
      <c r="D12" s="72">
        <v>11</v>
      </c>
      <c r="E12" s="72">
        <v>0.1</v>
      </c>
      <c r="F12" s="72">
        <v>7.2</v>
      </c>
      <c r="G12" s="72">
        <v>0.13</v>
      </c>
      <c r="H12" s="72">
        <v>65.72</v>
      </c>
    </row>
    <row r="13" spans="1:8" ht="15.75" x14ac:dyDescent="0.25">
      <c r="A13" s="13">
        <v>379</v>
      </c>
      <c r="B13" s="3" t="s">
        <v>43</v>
      </c>
      <c r="C13" s="23">
        <v>200</v>
      </c>
      <c r="D13" s="23">
        <v>16.52</v>
      </c>
      <c r="E13" s="23">
        <v>1.5</v>
      </c>
      <c r="F13" s="23">
        <v>1.3</v>
      </c>
      <c r="G13" s="23">
        <v>22.4</v>
      </c>
      <c r="H13" s="23">
        <v>107</v>
      </c>
    </row>
    <row r="14" spans="1:8" ht="15.75" x14ac:dyDescent="0.25">
      <c r="A14" s="9" t="s">
        <v>25</v>
      </c>
      <c r="B14" s="3" t="s">
        <v>18</v>
      </c>
      <c r="C14" s="72">
        <v>30</v>
      </c>
      <c r="D14" s="72">
        <v>3.4</v>
      </c>
      <c r="E14" s="72">
        <v>1.95</v>
      </c>
      <c r="F14" s="72">
        <v>0.6</v>
      </c>
      <c r="G14" s="72">
        <v>13.8</v>
      </c>
      <c r="H14" s="72">
        <v>69</v>
      </c>
    </row>
    <row r="15" spans="1:8" ht="15.75" x14ac:dyDescent="0.25">
      <c r="A15" s="14"/>
      <c r="B15" s="59"/>
      <c r="C15" s="17">
        <v>445</v>
      </c>
      <c r="D15" s="17">
        <f>SUM(D11:D14)</f>
        <v>52.699999999999996</v>
      </c>
      <c r="E15" s="17">
        <f>SUM(E11:E14)</f>
        <v>7.75</v>
      </c>
      <c r="F15" s="17">
        <f>SUM(F11:F14)</f>
        <v>16.000000000000004</v>
      </c>
      <c r="G15" s="17">
        <f>SUM(G11:G14)</f>
        <v>72.430000000000007</v>
      </c>
      <c r="H15" s="17">
        <f>SUM(H11:H14)</f>
        <v>461.91999999999996</v>
      </c>
    </row>
    <row r="16" spans="1:8" ht="15.75" x14ac:dyDescent="0.25">
      <c r="A16" s="14"/>
      <c r="B16" s="59"/>
      <c r="C16" s="17"/>
      <c r="D16" s="17"/>
      <c r="E16" s="17"/>
      <c r="F16" s="17"/>
      <c r="G16" s="17"/>
      <c r="H16" s="18"/>
    </row>
    <row r="17" spans="1:8" ht="15.75" x14ac:dyDescent="0.2">
      <c r="A17" s="91" t="s">
        <v>15</v>
      </c>
      <c r="B17" s="91"/>
      <c r="C17" s="91"/>
      <c r="D17" s="91"/>
      <c r="E17" s="91"/>
      <c r="F17" s="91"/>
      <c r="G17" s="91"/>
      <c r="H17" s="91"/>
    </row>
    <row r="18" spans="1:8" ht="15.75" x14ac:dyDescent="0.2">
      <c r="A18" s="5">
        <v>294</v>
      </c>
      <c r="B18" s="22" t="s">
        <v>55</v>
      </c>
      <c r="C18" s="7">
        <v>100</v>
      </c>
      <c r="D18" s="7">
        <v>25.98</v>
      </c>
      <c r="E18" s="7">
        <v>12.3</v>
      </c>
      <c r="F18" s="7">
        <v>8.1</v>
      </c>
      <c r="G18" s="7">
        <v>4.0999999999999996</v>
      </c>
      <c r="H18" s="7">
        <v>143</v>
      </c>
    </row>
    <row r="19" spans="1:8" ht="15.75" x14ac:dyDescent="0.25">
      <c r="A19" s="13">
        <v>476</v>
      </c>
      <c r="B19" s="15" t="s">
        <v>53</v>
      </c>
      <c r="C19" s="72">
        <v>150</v>
      </c>
      <c r="D19" s="55">
        <v>15.06</v>
      </c>
      <c r="E19" s="23">
        <v>4.0999999999999996</v>
      </c>
      <c r="F19" s="23">
        <v>11.7</v>
      </c>
      <c r="G19" s="23">
        <v>33.6</v>
      </c>
      <c r="H19" s="23">
        <v>286</v>
      </c>
    </row>
    <row r="20" spans="1:8" ht="15.75" x14ac:dyDescent="0.25">
      <c r="A20" s="9">
        <v>388</v>
      </c>
      <c r="B20" s="15" t="s">
        <v>3</v>
      </c>
      <c r="C20" s="72">
        <v>200</v>
      </c>
      <c r="D20" s="72">
        <v>8</v>
      </c>
      <c r="E20" s="24">
        <v>0.7</v>
      </c>
      <c r="F20" s="24">
        <v>0.3</v>
      </c>
      <c r="G20" s="24">
        <v>24.4</v>
      </c>
      <c r="H20" s="24">
        <v>103</v>
      </c>
    </row>
    <row r="21" spans="1:8" ht="15.75" x14ac:dyDescent="0.25">
      <c r="A21" s="9" t="s">
        <v>25</v>
      </c>
      <c r="B21" s="15" t="s">
        <v>8</v>
      </c>
      <c r="C21" s="72">
        <v>30</v>
      </c>
      <c r="D21" s="72">
        <v>1.8</v>
      </c>
      <c r="E21" s="24">
        <v>2.4</v>
      </c>
      <c r="F21" s="24">
        <v>0.5</v>
      </c>
      <c r="G21" s="24">
        <v>12</v>
      </c>
      <c r="H21" s="24">
        <v>66</v>
      </c>
    </row>
    <row r="22" spans="1:8" ht="15.75" x14ac:dyDescent="0.25">
      <c r="A22" s="9" t="s">
        <v>25</v>
      </c>
      <c r="B22" s="15" t="s">
        <v>1</v>
      </c>
      <c r="C22" s="72">
        <v>30</v>
      </c>
      <c r="D22" s="72">
        <v>1.86</v>
      </c>
      <c r="E22" s="24">
        <v>3.2</v>
      </c>
      <c r="F22" s="24">
        <v>1.4</v>
      </c>
      <c r="G22" s="24">
        <v>13.1</v>
      </c>
      <c r="H22" s="24">
        <v>82.2</v>
      </c>
    </row>
    <row r="23" spans="1:8" ht="15.75" x14ac:dyDescent="0.25">
      <c r="A23" s="14"/>
      <c r="B23" s="76"/>
      <c r="C23" s="73">
        <f>SUM(C18:C22)</f>
        <v>510</v>
      </c>
      <c r="D23" s="73">
        <f t="shared" ref="D23:H23" si="0">SUM(D18:D22)</f>
        <v>52.699999999999996</v>
      </c>
      <c r="E23" s="73">
        <f t="shared" si="0"/>
        <v>22.699999999999996</v>
      </c>
      <c r="F23" s="73">
        <f t="shared" si="0"/>
        <v>21.999999999999996</v>
      </c>
      <c r="G23" s="73">
        <f t="shared" si="0"/>
        <v>87.199999999999989</v>
      </c>
      <c r="H23" s="73">
        <f t="shared" si="0"/>
        <v>680.2</v>
      </c>
    </row>
    <row r="24" spans="1:8" ht="15.75" x14ac:dyDescent="0.25">
      <c r="A24" s="14"/>
      <c r="B24" s="76"/>
      <c r="C24" s="73"/>
      <c r="D24" s="73"/>
      <c r="E24" s="17"/>
      <c r="F24" s="17"/>
      <c r="G24" s="17"/>
      <c r="H24" s="18"/>
    </row>
    <row r="25" spans="1:8" ht="15.75" x14ac:dyDescent="0.25">
      <c r="A25" s="14"/>
      <c r="B25" s="26" t="s">
        <v>12</v>
      </c>
      <c r="C25" s="17">
        <f>C15+C23</f>
        <v>955</v>
      </c>
      <c r="D25" s="17"/>
      <c r="E25" s="17">
        <f>E15+E23</f>
        <v>30.449999999999996</v>
      </c>
      <c r="F25" s="17">
        <f>F15+F23</f>
        <v>38</v>
      </c>
      <c r="G25" s="17">
        <f>G15+G23</f>
        <v>159.63</v>
      </c>
      <c r="H25" s="17">
        <f>H15+H23</f>
        <v>1142.1199999999999</v>
      </c>
    </row>
    <row r="26" spans="1:8" ht="15.75" x14ac:dyDescent="0.25">
      <c r="A26" s="14"/>
      <c r="B26" s="26"/>
      <c r="C26" s="17"/>
      <c r="D26" s="17"/>
      <c r="E26" s="17"/>
      <c r="F26" s="17"/>
      <c r="G26" s="17"/>
      <c r="H26" s="18"/>
    </row>
    <row r="27" spans="1:8" ht="15.75" x14ac:dyDescent="0.2">
      <c r="A27" s="94" t="s">
        <v>27</v>
      </c>
      <c r="B27" s="94"/>
      <c r="C27" s="94"/>
      <c r="D27" s="94"/>
      <c r="E27" s="94"/>
      <c r="F27" s="94"/>
      <c r="G27" s="94"/>
      <c r="H27" s="94"/>
    </row>
    <row r="28" spans="1:8" ht="15.75" x14ac:dyDescent="0.2">
      <c r="A28" s="91" t="s">
        <v>16</v>
      </c>
      <c r="B28" s="91"/>
      <c r="C28" s="91"/>
      <c r="D28" s="91"/>
      <c r="E28" s="91"/>
      <c r="F28" s="91"/>
      <c r="G28" s="91"/>
      <c r="H28" s="91"/>
    </row>
    <row r="29" spans="1:8" ht="15.75" x14ac:dyDescent="0.25">
      <c r="A29" s="9" t="s">
        <v>98</v>
      </c>
      <c r="B29" s="35" t="s">
        <v>86</v>
      </c>
      <c r="C29" s="23">
        <v>110</v>
      </c>
      <c r="D29" s="23">
        <v>30.35</v>
      </c>
      <c r="E29" s="36">
        <v>9.9</v>
      </c>
      <c r="F29" s="36">
        <v>8.5</v>
      </c>
      <c r="G29" s="36">
        <v>9.9</v>
      </c>
      <c r="H29" s="36">
        <v>163</v>
      </c>
    </row>
    <row r="30" spans="1:8" ht="15.75" x14ac:dyDescent="0.25">
      <c r="A30" s="9">
        <v>305</v>
      </c>
      <c r="B30" s="10" t="s">
        <v>57</v>
      </c>
      <c r="C30" s="11">
        <v>150</v>
      </c>
      <c r="D30" s="11">
        <v>15.83</v>
      </c>
      <c r="E30" s="12">
        <v>4.8</v>
      </c>
      <c r="F30" s="12">
        <v>4.5</v>
      </c>
      <c r="G30" s="12">
        <v>30.8</v>
      </c>
      <c r="H30" s="12">
        <v>183</v>
      </c>
    </row>
    <row r="31" spans="1:8" ht="15.75" x14ac:dyDescent="0.25">
      <c r="A31" s="13">
        <v>376</v>
      </c>
      <c r="B31" s="3" t="s">
        <v>0</v>
      </c>
      <c r="C31" s="72">
        <v>200</v>
      </c>
      <c r="D31" s="72">
        <v>3.12</v>
      </c>
      <c r="E31" s="72">
        <v>0.2</v>
      </c>
      <c r="F31" s="72">
        <v>0.1</v>
      </c>
      <c r="G31" s="72">
        <v>15</v>
      </c>
      <c r="H31" s="72">
        <v>60</v>
      </c>
    </row>
    <row r="32" spans="1:8" ht="15.75" x14ac:dyDescent="0.25">
      <c r="A32" s="9" t="s">
        <v>25</v>
      </c>
      <c r="B32" s="3" t="s">
        <v>18</v>
      </c>
      <c r="C32" s="72">
        <v>30</v>
      </c>
      <c r="D32" s="72">
        <v>3.4</v>
      </c>
      <c r="E32" s="72">
        <v>1.95</v>
      </c>
      <c r="F32" s="72">
        <v>0.6</v>
      </c>
      <c r="G32" s="72">
        <v>13.8</v>
      </c>
      <c r="H32" s="72">
        <v>69</v>
      </c>
    </row>
    <row r="33" spans="1:8" ht="15.75" x14ac:dyDescent="0.25">
      <c r="A33" s="14"/>
      <c r="B33" s="15"/>
      <c r="C33" s="73"/>
      <c r="D33" s="73"/>
      <c r="E33" s="17"/>
      <c r="F33" s="17"/>
      <c r="G33" s="17"/>
      <c r="H33" s="17"/>
    </row>
    <row r="34" spans="1:8" ht="15.75" x14ac:dyDescent="0.25">
      <c r="A34" s="14"/>
      <c r="B34" s="15"/>
      <c r="C34" s="73"/>
      <c r="D34" s="73"/>
      <c r="E34" s="17"/>
      <c r="F34" s="17"/>
      <c r="G34" s="17"/>
      <c r="H34" s="18"/>
    </row>
    <row r="35" spans="1:8" ht="15.75" x14ac:dyDescent="0.25">
      <c r="A35" s="14"/>
      <c r="B35" s="59"/>
      <c r="C35" s="73">
        <f t="shared" ref="C35:H35" si="1">SUM(C29:C34)</f>
        <v>490</v>
      </c>
      <c r="D35" s="17">
        <f t="shared" si="1"/>
        <v>52.699999999999996</v>
      </c>
      <c r="E35" s="73">
        <f t="shared" si="1"/>
        <v>16.849999999999998</v>
      </c>
      <c r="F35" s="73">
        <f t="shared" si="1"/>
        <v>13.7</v>
      </c>
      <c r="G35" s="73">
        <f t="shared" si="1"/>
        <v>69.5</v>
      </c>
      <c r="H35" s="73">
        <f t="shared" si="1"/>
        <v>475</v>
      </c>
    </row>
    <row r="36" spans="1:8" ht="15.75" x14ac:dyDescent="0.25">
      <c r="A36" s="14"/>
      <c r="B36" s="59"/>
      <c r="C36" s="73"/>
      <c r="D36" s="17"/>
      <c r="E36" s="17"/>
      <c r="F36" s="17"/>
      <c r="G36" s="17"/>
      <c r="H36" s="18"/>
    </row>
    <row r="37" spans="1:8" ht="15.75" x14ac:dyDescent="0.2">
      <c r="A37" s="91" t="s">
        <v>15</v>
      </c>
      <c r="B37" s="91"/>
      <c r="C37" s="91"/>
      <c r="D37" s="91"/>
      <c r="E37" s="91"/>
      <c r="F37" s="91"/>
      <c r="G37" s="91"/>
      <c r="H37" s="91"/>
    </row>
    <row r="38" spans="1:8" ht="31.5" x14ac:dyDescent="0.2">
      <c r="A38" s="5" t="s">
        <v>84</v>
      </c>
      <c r="B38" s="33" t="s">
        <v>85</v>
      </c>
      <c r="C38" s="7">
        <v>110</v>
      </c>
      <c r="D38" s="7">
        <v>27.8</v>
      </c>
      <c r="E38" s="7">
        <v>9.6</v>
      </c>
      <c r="F38" s="7">
        <v>11.74</v>
      </c>
      <c r="G38" s="7">
        <v>10.76</v>
      </c>
      <c r="H38" s="8">
        <v>187</v>
      </c>
    </row>
    <row r="39" spans="1:8" ht="15.75" x14ac:dyDescent="0.25">
      <c r="A39" s="76">
        <v>171</v>
      </c>
      <c r="B39" s="10" t="s">
        <v>36</v>
      </c>
      <c r="C39" s="23">
        <v>150</v>
      </c>
      <c r="D39" s="23">
        <v>11.24</v>
      </c>
      <c r="E39" s="36">
        <v>8.1999999999999993</v>
      </c>
      <c r="F39" s="36">
        <v>6.3</v>
      </c>
      <c r="G39" s="36">
        <v>38.700000000000003</v>
      </c>
      <c r="H39" s="36">
        <v>245</v>
      </c>
    </row>
    <row r="40" spans="1:8" ht="15.75" x14ac:dyDescent="0.25">
      <c r="A40" s="9">
        <v>592</v>
      </c>
      <c r="B40" s="15" t="s">
        <v>49</v>
      </c>
      <c r="C40" s="72">
        <v>200</v>
      </c>
      <c r="D40" s="72">
        <v>10</v>
      </c>
      <c r="E40" s="24">
        <v>1</v>
      </c>
      <c r="F40" s="24">
        <v>0.2</v>
      </c>
      <c r="G40" s="24">
        <v>19.8</v>
      </c>
      <c r="H40" s="24">
        <v>86</v>
      </c>
    </row>
    <row r="41" spans="1:8" ht="15.75" x14ac:dyDescent="0.25">
      <c r="A41" s="9" t="s">
        <v>25</v>
      </c>
      <c r="B41" s="15" t="s">
        <v>8</v>
      </c>
      <c r="C41" s="72">
        <v>30</v>
      </c>
      <c r="D41" s="72">
        <v>1.8</v>
      </c>
      <c r="E41" s="24">
        <v>2.4</v>
      </c>
      <c r="F41" s="24">
        <v>0.5</v>
      </c>
      <c r="G41" s="24">
        <v>12</v>
      </c>
      <c r="H41" s="24">
        <v>66</v>
      </c>
    </row>
    <row r="42" spans="1:8" ht="15.75" x14ac:dyDescent="0.25">
      <c r="A42" s="9" t="s">
        <v>25</v>
      </c>
      <c r="B42" s="15" t="s">
        <v>1</v>
      </c>
      <c r="C42" s="72">
        <v>30</v>
      </c>
      <c r="D42" s="72">
        <v>1.86</v>
      </c>
      <c r="E42" s="24">
        <v>3.2</v>
      </c>
      <c r="F42" s="24">
        <v>1.4</v>
      </c>
      <c r="G42" s="24">
        <v>13.1</v>
      </c>
      <c r="H42" s="24">
        <v>82.2</v>
      </c>
    </row>
    <row r="43" spans="1:8" ht="15.75" x14ac:dyDescent="0.25">
      <c r="A43" s="14"/>
      <c r="B43" s="59"/>
      <c r="C43" s="17">
        <f>SUM(C38:C42)</f>
        <v>520</v>
      </c>
      <c r="D43" s="17">
        <f t="shared" ref="D43:H43" si="2">SUM(D38:D42)</f>
        <v>52.699999999999996</v>
      </c>
      <c r="E43" s="17">
        <f t="shared" si="2"/>
        <v>24.399999999999995</v>
      </c>
      <c r="F43" s="17">
        <f t="shared" si="2"/>
        <v>20.139999999999997</v>
      </c>
      <c r="G43" s="17">
        <f t="shared" si="2"/>
        <v>94.36</v>
      </c>
      <c r="H43" s="17">
        <f t="shared" si="2"/>
        <v>666.2</v>
      </c>
    </row>
    <row r="44" spans="1:8" ht="15.75" x14ac:dyDescent="0.25">
      <c r="A44" s="14"/>
      <c r="B44" s="76"/>
      <c r="C44" s="73"/>
      <c r="D44" s="73"/>
      <c r="E44" s="17"/>
      <c r="F44" s="17"/>
      <c r="G44" s="17"/>
      <c r="H44" s="18"/>
    </row>
    <row r="45" spans="1:8" ht="15.75" x14ac:dyDescent="0.25">
      <c r="A45" s="14"/>
      <c r="B45" s="26" t="s">
        <v>12</v>
      </c>
      <c r="C45" s="17">
        <f>C35+C43</f>
        <v>1010</v>
      </c>
      <c r="D45" s="17"/>
      <c r="E45" s="17">
        <f>E35+E43</f>
        <v>41.249999999999993</v>
      </c>
      <c r="F45" s="17">
        <f>F35+F43</f>
        <v>33.839999999999996</v>
      </c>
      <c r="G45" s="17">
        <f>G35+G43</f>
        <v>163.86</v>
      </c>
      <c r="H45" s="17">
        <f>H35+H43</f>
        <v>1141.2</v>
      </c>
    </row>
    <row r="46" spans="1:8" ht="15.75" x14ac:dyDescent="0.25">
      <c r="A46" s="14"/>
      <c r="B46" s="26"/>
      <c r="C46" s="17"/>
      <c r="D46" s="17"/>
      <c r="E46" s="17"/>
      <c r="F46" s="17"/>
      <c r="G46" s="17"/>
      <c r="H46" s="18"/>
    </row>
    <row r="47" spans="1:8" ht="15.75" x14ac:dyDescent="0.2">
      <c r="A47" s="94" t="s">
        <v>28</v>
      </c>
      <c r="B47" s="94"/>
      <c r="C47" s="94"/>
      <c r="D47" s="94"/>
      <c r="E47" s="94"/>
      <c r="F47" s="94"/>
      <c r="G47" s="94"/>
      <c r="H47" s="94"/>
    </row>
    <row r="48" spans="1:8" ht="15.75" x14ac:dyDescent="0.2">
      <c r="A48" s="91" t="s">
        <v>16</v>
      </c>
      <c r="B48" s="91"/>
      <c r="C48" s="91"/>
      <c r="D48" s="91"/>
      <c r="E48" s="91"/>
      <c r="F48" s="91"/>
      <c r="G48" s="91"/>
      <c r="H48" s="91"/>
    </row>
    <row r="49" spans="1:8" ht="15.75" x14ac:dyDescent="0.2">
      <c r="A49" s="5" t="s">
        <v>99</v>
      </c>
      <c r="B49" s="6" t="s">
        <v>83</v>
      </c>
      <c r="C49" s="7">
        <v>110</v>
      </c>
      <c r="D49" s="7">
        <v>30.84</v>
      </c>
      <c r="E49" s="7">
        <v>11.76</v>
      </c>
      <c r="F49" s="7">
        <v>11.02</v>
      </c>
      <c r="G49" s="7">
        <v>13.4</v>
      </c>
      <c r="H49" s="8">
        <v>199</v>
      </c>
    </row>
    <row r="50" spans="1:8" ht="15.75" x14ac:dyDescent="0.25">
      <c r="A50" s="76">
        <v>469</v>
      </c>
      <c r="B50" s="15" t="s">
        <v>23</v>
      </c>
      <c r="C50" s="72">
        <v>150</v>
      </c>
      <c r="D50" s="72">
        <v>15.34</v>
      </c>
      <c r="E50" s="34">
        <v>5.5</v>
      </c>
      <c r="F50" s="34">
        <v>4.8</v>
      </c>
      <c r="G50" s="34">
        <v>38.299999999999997</v>
      </c>
      <c r="H50" s="34">
        <v>191</v>
      </c>
    </row>
    <row r="51" spans="1:8" ht="15.75" x14ac:dyDescent="0.25">
      <c r="A51" s="13">
        <v>376</v>
      </c>
      <c r="B51" s="3" t="s">
        <v>0</v>
      </c>
      <c r="C51" s="72">
        <v>200</v>
      </c>
      <c r="D51" s="72">
        <v>3.12</v>
      </c>
      <c r="E51" s="72">
        <v>0.2</v>
      </c>
      <c r="F51" s="72">
        <v>0.1</v>
      </c>
      <c r="G51" s="72">
        <v>15</v>
      </c>
      <c r="H51" s="72">
        <v>60</v>
      </c>
    </row>
    <row r="52" spans="1:8" ht="15.75" x14ac:dyDescent="0.25">
      <c r="A52" s="9" t="s">
        <v>25</v>
      </c>
      <c r="B52" s="3" t="s">
        <v>18</v>
      </c>
      <c r="C52" s="72">
        <v>30</v>
      </c>
      <c r="D52" s="72">
        <v>3.4</v>
      </c>
      <c r="E52" s="72">
        <v>1.95</v>
      </c>
      <c r="F52" s="72">
        <v>0.6</v>
      </c>
      <c r="G52" s="72">
        <v>13.8</v>
      </c>
      <c r="H52" s="72">
        <v>69</v>
      </c>
    </row>
    <row r="53" spans="1:8" ht="15.75" x14ac:dyDescent="0.25">
      <c r="A53" s="14"/>
      <c r="B53" s="77"/>
      <c r="C53" s="17">
        <f t="shared" ref="C53:H53" si="3">SUM(C49:C52)</f>
        <v>490</v>
      </c>
      <c r="D53" s="17">
        <f t="shared" si="3"/>
        <v>52.699999999999996</v>
      </c>
      <c r="E53" s="17">
        <f t="shared" si="3"/>
        <v>19.409999999999997</v>
      </c>
      <c r="F53" s="17">
        <f t="shared" si="3"/>
        <v>16.52</v>
      </c>
      <c r="G53" s="17">
        <f t="shared" si="3"/>
        <v>80.499999999999986</v>
      </c>
      <c r="H53" s="17">
        <f t="shared" si="3"/>
        <v>519</v>
      </c>
    </row>
    <row r="54" spans="1:8" ht="15.75" x14ac:dyDescent="0.25">
      <c r="A54" s="14"/>
      <c r="B54" s="76"/>
      <c r="C54" s="73"/>
      <c r="D54" s="73"/>
      <c r="E54" s="17"/>
      <c r="F54" s="17"/>
      <c r="G54" s="17"/>
      <c r="H54" s="18"/>
    </row>
    <row r="55" spans="1:8" ht="15.75" x14ac:dyDescent="0.2">
      <c r="A55" s="91" t="s">
        <v>15</v>
      </c>
      <c r="B55" s="91"/>
      <c r="C55" s="91"/>
      <c r="D55" s="91"/>
      <c r="E55" s="91"/>
      <c r="F55" s="91"/>
      <c r="G55" s="91"/>
      <c r="H55" s="91"/>
    </row>
    <row r="56" spans="1:8" ht="15.75" x14ac:dyDescent="0.2">
      <c r="A56" s="76">
        <v>259</v>
      </c>
      <c r="B56" s="59" t="s">
        <v>111</v>
      </c>
      <c r="C56" s="38">
        <v>240</v>
      </c>
      <c r="D56" s="38">
        <v>39.04</v>
      </c>
      <c r="E56" s="12">
        <v>14.77</v>
      </c>
      <c r="F56" s="12">
        <v>13.55</v>
      </c>
      <c r="G56" s="12">
        <v>29.61</v>
      </c>
      <c r="H56" s="12">
        <v>390.04</v>
      </c>
    </row>
    <row r="57" spans="1:8" ht="15.75" x14ac:dyDescent="0.25">
      <c r="A57" s="9">
        <v>699</v>
      </c>
      <c r="B57" s="15" t="s">
        <v>68</v>
      </c>
      <c r="C57" s="72">
        <v>200</v>
      </c>
      <c r="D57" s="72">
        <v>10</v>
      </c>
      <c r="E57" s="24">
        <v>0.2</v>
      </c>
      <c r="F57" s="24"/>
      <c r="G57" s="24">
        <v>25.7</v>
      </c>
      <c r="H57" s="24">
        <v>104</v>
      </c>
    </row>
    <row r="58" spans="1:8" ht="15.75" x14ac:dyDescent="0.25">
      <c r="A58" s="9" t="s">
        <v>25</v>
      </c>
      <c r="B58" s="15" t="s">
        <v>8</v>
      </c>
      <c r="C58" s="72">
        <v>30</v>
      </c>
      <c r="D58" s="72">
        <v>1.8</v>
      </c>
      <c r="E58" s="24">
        <v>2.4</v>
      </c>
      <c r="F58" s="24">
        <v>0.5</v>
      </c>
      <c r="G58" s="24">
        <v>12</v>
      </c>
      <c r="H58" s="24">
        <v>66</v>
      </c>
    </row>
    <row r="59" spans="1:8" ht="15.75" x14ac:dyDescent="0.25">
      <c r="A59" s="9" t="s">
        <v>25</v>
      </c>
      <c r="B59" s="15" t="s">
        <v>1</v>
      </c>
      <c r="C59" s="72">
        <v>30</v>
      </c>
      <c r="D59" s="72">
        <v>1.86</v>
      </c>
      <c r="E59" s="24">
        <v>3.2</v>
      </c>
      <c r="F59" s="24">
        <v>1.4</v>
      </c>
      <c r="G59" s="24">
        <v>13.1</v>
      </c>
      <c r="H59" s="24">
        <v>82.2</v>
      </c>
    </row>
    <row r="60" spans="1:8" ht="15.75" x14ac:dyDescent="0.25">
      <c r="A60" s="14"/>
      <c r="B60" s="59"/>
      <c r="C60" s="17">
        <f t="shared" ref="C60:H60" si="4">SUM(C56:C59)</f>
        <v>500</v>
      </c>
      <c r="D60" s="17">
        <f t="shared" si="4"/>
        <v>52.699999999999996</v>
      </c>
      <c r="E60" s="17">
        <f t="shared" si="4"/>
        <v>20.569999999999997</v>
      </c>
      <c r="F60" s="17">
        <f t="shared" si="4"/>
        <v>15.450000000000001</v>
      </c>
      <c r="G60" s="17">
        <f t="shared" si="4"/>
        <v>80.41</v>
      </c>
      <c r="H60" s="25">
        <f t="shared" si="4"/>
        <v>642.24</v>
      </c>
    </row>
    <row r="61" spans="1:8" ht="15.75" x14ac:dyDescent="0.25">
      <c r="A61" s="14"/>
      <c r="B61" s="59"/>
      <c r="C61" s="17"/>
      <c r="D61" s="17"/>
      <c r="E61" s="17"/>
      <c r="F61" s="17"/>
      <c r="G61" s="17"/>
      <c r="H61" s="18"/>
    </row>
    <row r="62" spans="1:8" ht="15.75" x14ac:dyDescent="0.25">
      <c r="A62" s="14"/>
      <c r="B62" s="26" t="s">
        <v>12</v>
      </c>
      <c r="C62" s="17">
        <f>C53+C60</f>
        <v>990</v>
      </c>
      <c r="D62" s="17"/>
      <c r="E62" s="17">
        <f>E53+E60</f>
        <v>39.97999999999999</v>
      </c>
      <c r="F62" s="17">
        <f>F53+F60</f>
        <v>31.97</v>
      </c>
      <c r="G62" s="17">
        <f>G53+G60</f>
        <v>160.90999999999997</v>
      </c>
      <c r="H62" s="17">
        <f>H53+H60</f>
        <v>1161.24</v>
      </c>
    </row>
    <row r="63" spans="1:8" ht="15.75" x14ac:dyDescent="0.25">
      <c r="A63" s="14"/>
      <c r="B63" s="26"/>
      <c r="C63" s="17"/>
      <c r="D63" s="17"/>
      <c r="E63" s="17"/>
      <c r="F63" s="17"/>
      <c r="G63" s="17"/>
      <c r="H63" s="18"/>
    </row>
    <row r="64" spans="1:8" ht="15.75" x14ac:dyDescent="0.2">
      <c r="A64" s="94" t="s">
        <v>29</v>
      </c>
      <c r="B64" s="94"/>
      <c r="C64" s="94"/>
      <c r="D64" s="94"/>
      <c r="E64" s="94"/>
      <c r="F64" s="94"/>
      <c r="G64" s="94"/>
      <c r="H64" s="94"/>
    </row>
    <row r="65" spans="1:8" ht="15.75" x14ac:dyDescent="0.2">
      <c r="A65" s="91" t="s">
        <v>16</v>
      </c>
      <c r="B65" s="91"/>
      <c r="C65" s="91"/>
      <c r="D65" s="91"/>
      <c r="E65" s="91"/>
      <c r="F65" s="91"/>
      <c r="G65" s="91"/>
      <c r="H65" s="91"/>
    </row>
    <row r="66" spans="1:8" ht="15.75" x14ac:dyDescent="0.25">
      <c r="A66" s="9">
        <v>320</v>
      </c>
      <c r="B66" s="10" t="s">
        <v>88</v>
      </c>
      <c r="C66" s="38">
        <v>150</v>
      </c>
      <c r="D66" s="38">
        <v>40.68</v>
      </c>
      <c r="E66" s="12">
        <v>18</v>
      </c>
      <c r="F66" s="12">
        <v>13.6</v>
      </c>
      <c r="G66" s="12">
        <v>34.200000000000003</v>
      </c>
      <c r="H66" s="12">
        <v>206</v>
      </c>
    </row>
    <row r="67" spans="1:8" ht="15.75" x14ac:dyDescent="0.25">
      <c r="A67" s="9" t="s">
        <v>89</v>
      </c>
      <c r="B67" s="10" t="s">
        <v>90</v>
      </c>
      <c r="C67" s="38">
        <v>20</v>
      </c>
      <c r="D67" s="38">
        <v>5.5</v>
      </c>
      <c r="E67" s="12">
        <v>1.3</v>
      </c>
      <c r="F67" s="12">
        <v>1.4</v>
      </c>
      <c r="G67" s="12">
        <v>10.199999999999999</v>
      </c>
      <c r="H67" s="12">
        <v>59.6</v>
      </c>
    </row>
    <row r="68" spans="1:8" ht="15.75" x14ac:dyDescent="0.25">
      <c r="A68" s="13">
        <v>376</v>
      </c>
      <c r="B68" s="3" t="s">
        <v>0</v>
      </c>
      <c r="C68" s="72">
        <v>200</v>
      </c>
      <c r="D68" s="72">
        <v>3.12</v>
      </c>
      <c r="E68" s="72">
        <v>0.2</v>
      </c>
      <c r="F68" s="72">
        <v>0.1</v>
      </c>
      <c r="G68" s="72">
        <v>15</v>
      </c>
      <c r="H68" s="72">
        <v>60</v>
      </c>
    </row>
    <row r="69" spans="1:8" ht="15.75" x14ac:dyDescent="0.25">
      <c r="A69" s="9" t="s">
        <v>25</v>
      </c>
      <c r="B69" s="3" t="s">
        <v>18</v>
      </c>
      <c r="C69" s="72">
        <v>30</v>
      </c>
      <c r="D69" s="72">
        <v>3.4</v>
      </c>
      <c r="E69" s="72">
        <v>1.95</v>
      </c>
      <c r="F69" s="72">
        <v>0.6</v>
      </c>
      <c r="G69" s="72">
        <v>13.8</v>
      </c>
      <c r="H69" s="72">
        <v>69</v>
      </c>
    </row>
    <row r="70" spans="1:8" ht="15.75" x14ac:dyDescent="0.25">
      <c r="A70" s="14"/>
      <c r="B70" s="59"/>
      <c r="C70" s="17">
        <f t="shared" ref="C70:H70" si="5">SUM(C66:C69)</f>
        <v>400</v>
      </c>
      <c r="D70" s="17">
        <f t="shared" si="5"/>
        <v>52.699999999999996</v>
      </c>
      <c r="E70" s="17">
        <f t="shared" si="5"/>
        <v>21.45</v>
      </c>
      <c r="F70" s="17">
        <f t="shared" si="5"/>
        <v>15.7</v>
      </c>
      <c r="G70" s="17">
        <f t="shared" si="5"/>
        <v>73.2</v>
      </c>
      <c r="H70" s="17">
        <f t="shared" si="5"/>
        <v>394.6</v>
      </c>
    </row>
    <row r="71" spans="1:8" ht="15.75" x14ac:dyDescent="0.25">
      <c r="A71" s="14"/>
      <c r="B71" s="59"/>
      <c r="C71" s="17"/>
      <c r="D71" s="17"/>
      <c r="E71" s="17"/>
      <c r="F71" s="17"/>
      <c r="G71" s="17"/>
      <c r="H71" s="18"/>
    </row>
    <row r="72" spans="1:8" ht="15.75" x14ac:dyDescent="0.2">
      <c r="A72" s="91" t="s">
        <v>15</v>
      </c>
      <c r="B72" s="91"/>
      <c r="C72" s="91"/>
      <c r="D72" s="91"/>
      <c r="E72" s="91"/>
      <c r="F72" s="91"/>
      <c r="G72" s="91"/>
      <c r="H72" s="91"/>
    </row>
    <row r="73" spans="1:8" ht="15.75" x14ac:dyDescent="0.25">
      <c r="A73" s="76">
        <v>265</v>
      </c>
      <c r="B73" s="10" t="s">
        <v>74</v>
      </c>
      <c r="C73" s="23">
        <v>240</v>
      </c>
      <c r="D73" s="23">
        <v>37.04</v>
      </c>
      <c r="E73" s="36">
        <v>17.489999999999998</v>
      </c>
      <c r="F73" s="36">
        <v>15.07</v>
      </c>
      <c r="G73" s="36">
        <v>40.6</v>
      </c>
      <c r="H73" s="36">
        <v>391.6</v>
      </c>
    </row>
    <row r="74" spans="1:8" ht="15.75" x14ac:dyDescent="0.25">
      <c r="A74" s="76">
        <v>276</v>
      </c>
      <c r="B74" s="40" t="s">
        <v>44</v>
      </c>
      <c r="C74" s="28">
        <v>200</v>
      </c>
      <c r="D74" s="28">
        <v>12</v>
      </c>
      <c r="E74" s="23">
        <v>0.1</v>
      </c>
      <c r="F74" s="23"/>
      <c r="G74" s="23">
        <v>27.9</v>
      </c>
      <c r="H74" s="28">
        <v>111</v>
      </c>
    </row>
    <row r="75" spans="1:8" ht="15.75" x14ac:dyDescent="0.25">
      <c r="A75" s="9" t="s">
        <v>25</v>
      </c>
      <c r="B75" s="15" t="s">
        <v>8</v>
      </c>
      <c r="C75" s="72">
        <v>30</v>
      </c>
      <c r="D75" s="72">
        <v>1.8</v>
      </c>
      <c r="E75" s="24">
        <v>2.4</v>
      </c>
      <c r="F75" s="24">
        <v>0.5</v>
      </c>
      <c r="G75" s="24">
        <v>12</v>
      </c>
      <c r="H75" s="24">
        <v>66</v>
      </c>
    </row>
    <row r="76" spans="1:8" ht="15.75" x14ac:dyDescent="0.25">
      <c r="A76" s="9" t="s">
        <v>25</v>
      </c>
      <c r="B76" s="15" t="s">
        <v>1</v>
      </c>
      <c r="C76" s="72">
        <v>30</v>
      </c>
      <c r="D76" s="72">
        <v>1.86</v>
      </c>
      <c r="E76" s="24">
        <v>3.2</v>
      </c>
      <c r="F76" s="24">
        <v>1.4</v>
      </c>
      <c r="G76" s="24">
        <v>13.1</v>
      </c>
      <c r="H76" s="24">
        <v>82.2</v>
      </c>
    </row>
    <row r="77" spans="1:8" ht="15.75" x14ac:dyDescent="0.25">
      <c r="A77" s="14"/>
      <c r="B77" s="59"/>
      <c r="C77" s="17">
        <f>SUM(C73:C76)</f>
        <v>500</v>
      </c>
      <c r="D77" s="17">
        <f t="shared" ref="D77:H77" si="6">SUM(D73:D76)</f>
        <v>52.699999999999996</v>
      </c>
      <c r="E77" s="17">
        <f t="shared" si="6"/>
        <v>23.189999999999998</v>
      </c>
      <c r="F77" s="17">
        <f t="shared" si="6"/>
        <v>16.97</v>
      </c>
      <c r="G77" s="17">
        <f t="shared" si="6"/>
        <v>93.6</v>
      </c>
      <c r="H77" s="17">
        <f t="shared" si="6"/>
        <v>650.80000000000007</v>
      </c>
    </row>
    <row r="78" spans="1:8" ht="15.75" x14ac:dyDescent="0.25">
      <c r="A78" s="14"/>
      <c r="B78" s="59"/>
      <c r="C78" s="17"/>
      <c r="D78" s="17"/>
      <c r="E78" s="17"/>
      <c r="F78" s="17"/>
      <c r="G78" s="17"/>
      <c r="H78" s="18"/>
    </row>
    <row r="79" spans="1:8" ht="15.75" x14ac:dyDescent="0.25">
      <c r="A79" s="14"/>
      <c r="B79" s="26" t="s">
        <v>12</v>
      </c>
      <c r="C79" s="17">
        <f>C70+C77</f>
        <v>900</v>
      </c>
      <c r="D79" s="17"/>
      <c r="E79" s="17">
        <f>E70+E77</f>
        <v>44.64</v>
      </c>
      <c r="F79" s="17">
        <f>F70+F77</f>
        <v>32.67</v>
      </c>
      <c r="G79" s="17">
        <f>G70+G77</f>
        <v>166.8</v>
      </c>
      <c r="H79" s="17">
        <f>H70+H77</f>
        <v>1045.4000000000001</v>
      </c>
    </row>
    <row r="80" spans="1:8" ht="15.75" x14ac:dyDescent="0.25">
      <c r="A80" s="14"/>
      <c r="B80" s="26"/>
      <c r="C80" s="17"/>
      <c r="D80" s="17"/>
      <c r="E80" s="17"/>
      <c r="F80" s="17"/>
      <c r="G80" s="17"/>
      <c r="H80" s="18"/>
    </row>
    <row r="81" spans="1:8" ht="15.75" x14ac:dyDescent="0.2">
      <c r="A81" s="94" t="s">
        <v>30</v>
      </c>
      <c r="B81" s="94"/>
      <c r="C81" s="94"/>
      <c r="D81" s="94"/>
      <c r="E81" s="94"/>
      <c r="F81" s="94"/>
      <c r="G81" s="94"/>
      <c r="H81" s="94"/>
    </row>
    <row r="82" spans="1:8" ht="15.75" x14ac:dyDescent="0.2">
      <c r="A82" s="91" t="s">
        <v>16</v>
      </c>
      <c r="B82" s="91"/>
      <c r="C82" s="91"/>
      <c r="D82" s="91"/>
      <c r="E82" s="91"/>
      <c r="F82" s="91"/>
      <c r="G82" s="91"/>
      <c r="H82" s="91"/>
    </row>
    <row r="83" spans="1:8" ht="15.75" x14ac:dyDescent="0.2">
      <c r="A83" s="76">
        <v>174</v>
      </c>
      <c r="B83" s="42" t="s">
        <v>63</v>
      </c>
      <c r="C83" s="23" t="s">
        <v>37</v>
      </c>
      <c r="D83" s="23">
        <v>25.18</v>
      </c>
      <c r="E83" s="23">
        <v>4.2</v>
      </c>
      <c r="F83" s="23">
        <v>7.6</v>
      </c>
      <c r="G83" s="23">
        <v>30.2</v>
      </c>
      <c r="H83" s="23">
        <v>206.4</v>
      </c>
    </row>
    <row r="84" spans="1:8" ht="15.75" x14ac:dyDescent="0.25">
      <c r="A84" s="2">
        <v>14</v>
      </c>
      <c r="B84" s="3" t="s">
        <v>2</v>
      </c>
      <c r="C84" s="72">
        <v>10</v>
      </c>
      <c r="D84" s="72">
        <v>11</v>
      </c>
      <c r="E84" s="72">
        <v>0.1</v>
      </c>
      <c r="F84" s="72">
        <v>7.2</v>
      </c>
      <c r="G84" s="72">
        <v>0.13</v>
      </c>
      <c r="H84" s="72">
        <v>65.72</v>
      </c>
    </row>
    <row r="85" spans="1:8" ht="15.75" x14ac:dyDescent="0.25">
      <c r="A85" s="2">
        <v>209</v>
      </c>
      <c r="B85" s="3" t="s">
        <v>52</v>
      </c>
      <c r="C85" s="72">
        <v>40</v>
      </c>
      <c r="D85" s="72">
        <v>10</v>
      </c>
      <c r="E85" s="72">
        <v>5.0999999999999996</v>
      </c>
      <c r="F85" s="72">
        <v>4.5999999999999996</v>
      </c>
      <c r="G85" s="72">
        <v>0.3</v>
      </c>
      <c r="H85" s="72">
        <v>63</v>
      </c>
    </row>
    <row r="86" spans="1:8" ht="15.75" x14ac:dyDescent="0.25">
      <c r="A86" s="13">
        <v>376</v>
      </c>
      <c r="B86" s="3" t="s">
        <v>0</v>
      </c>
      <c r="C86" s="72">
        <v>200</v>
      </c>
      <c r="D86" s="72">
        <v>3.12</v>
      </c>
      <c r="E86" s="72">
        <v>0.2</v>
      </c>
      <c r="F86" s="72">
        <v>0.1</v>
      </c>
      <c r="G86" s="72">
        <v>15</v>
      </c>
      <c r="H86" s="72">
        <v>60</v>
      </c>
    </row>
    <row r="87" spans="1:8" ht="15.75" x14ac:dyDescent="0.25">
      <c r="A87" s="9" t="s">
        <v>25</v>
      </c>
      <c r="B87" s="3" t="s">
        <v>18</v>
      </c>
      <c r="C87" s="72">
        <v>30</v>
      </c>
      <c r="D87" s="72">
        <v>3.4</v>
      </c>
      <c r="E87" s="72">
        <v>1.95</v>
      </c>
      <c r="F87" s="72">
        <v>0.6</v>
      </c>
      <c r="G87" s="72">
        <v>13.8</v>
      </c>
      <c r="H87" s="72">
        <v>69</v>
      </c>
    </row>
    <row r="88" spans="1:8" ht="15.75" x14ac:dyDescent="0.25">
      <c r="A88" s="9"/>
      <c r="B88" s="10"/>
      <c r="C88" s="28"/>
      <c r="D88" s="28"/>
      <c r="E88" s="23"/>
      <c r="F88" s="23"/>
      <c r="G88" s="28"/>
      <c r="H88" s="29"/>
    </row>
    <row r="89" spans="1:8" ht="15.75" x14ac:dyDescent="0.25">
      <c r="A89" s="15"/>
      <c r="B89" s="10"/>
      <c r="C89" s="17">
        <v>485</v>
      </c>
      <c r="D89" s="17">
        <f>SUM(D83:D88)</f>
        <v>52.699999999999996</v>
      </c>
      <c r="E89" s="17">
        <f>SUM(E83:E88)</f>
        <v>11.549999999999997</v>
      </c>
      <c r="F89" s="17">
        <f>SUM(F83:F88)</f>
        <v>20.100000000000001</v>
      </c>
      <c r="G89" s="17">
        <f>SUM(G83:G88)</f>
        <v>59.429999999999993</v>
      </c>
      <c r="H89" s="17">
        <f>SUM(H83:H88)</f>
        <v>464.12</v>
      </c>
    </row>
    <row r="90" spans="1:8" ht="15.75" x14ac:dyDescent="0.25">
      <c r="A90" s="15"/>
      <c r="B90" s="10"/>
      <c r="C90" s="17"/>
      <c r="D90" s="17"/>
      <c r="E90" s="17"/>
      <c r="F90" s="17"/>
      <c r="G90" s="17"/>
      <c r="H90" s="18"/>
    </row>
    <row r="91" spans="1:8" ht="15.75" x14ac:dyDescent="0.2">
      <c r="A91" s="91" t="s">
        <v>15</v>
      </c>
      <c r="B91" s="91"/>
      <c r="C91" s="91"/>
      <c r="D91" s="91"/>
      <c r="E91" s="91"/>
      <c r="F91" s="91"/>
      <c r="G91" s="91"/>
      <c r="H91" s="91"/>
    </row>
    <row r="92" spans="1:8" ht="15.75" x14ac:dyDescent="0.25">
      <c r="A92" s="9" t="s">
        <v>120</v>
      </c>
      <c r="B92" s="35" t="s">
        <v>86</v>
      </c>
      <c r="C92" s="23">
        <v>110</v>
      </c>
      <c r="D92" s="23">
        <v>28.72</v>
      </c>
      <c r="E92" s="36">
        <v>9.9</v>
      </c>
      <c r="F92" s="36">
        <v>8.5</v>
      </c>
      <c r="G92" s="36">
        <v>9.9</v>
      </c>
      <c r="H92" s="36">
        <v>163</v>
      </c>
    </row>
    <row r="93" spans="1:8" ht="15.75" x14ac:dyDescent="0.25">
      <c r="A93" s="13">
        <v>128</v>
      </c>
      <c r="B93" s="15" t="s">
        <v>24</v>
      </c>
      <c r="C93" s="72">
        <v>150</v>
      </c>
      <c r="D93" s="72">
        <v>12</v>
      </c>
      <c r="E93" s="23">
        <v>3.1</v>
      </c>
      <c r="F93" s="23">
        <v>5.4</v>
      </c>
      <c r="G93" s="23">
        <v>20.3</v>
      </c>
      <c r="H93" s="23">
        <v>141</v>
      </c>
    </row>
    <row r="94" spans="1:8" ht="15.75" x14ac:dyDescent="0.2">
      <c r="A94" s="76">
        <v>538</v>
      </c>
      <c r="B94" s="35" t="s">
        <v>56</v>
      </c>
      <c r="C94" s="23">
        <v>200</v>
      </c>
      <c r="D94" s="23">
        <v>8.32</v>
      </c>
      <c r="E94" s="23">
        <v>0.2</v>
      </c>
      <c r="F94" s="23">
        <v>0.2</v>
      </c>
      <c r="G94" s="23">
        <v>27.9</v>
      </c>
      <c r="H94" s="23">
        <v>115</v>
      </c>
    </row>
    <row r="95" spans="1:8" ht="15.75" x14ac:dyDescent="0.25">
      <c r="A95" s="9" t="s">
        <v>25</v>
      </c>
      <c r="B95" s="15" t="s">
        <v>8</v>
      </c>
      <c r="C95" s="72">
        <v>30</v>
      </c>
      <c r="D95" s="72">
        <v>1.8</v>
      </c>
      <c r="E95" s="24">
        <v>2.4</v>
      </c>
      <c r="F95" s="24">
        <v>0.5</v>
      </c>
      <c r="G95" s="24">
        <v>12</v>
      </c>
      <c r="H95" s="24">
        <v>66</v>
      </c>
    </row>
    <row r="96" spans="1:8" ht="15.75" x14ac:dyDescent="0.25">
      <c r="A96" s="9" t="s">
        <v>25</v>
      </c>
      <c r="B96" s="15" t="s">
        <v>1</v>
      </c>
      <c r="C96" s="72">
        <v>30</v>
      </c>
      <c r="D96" s="72">
        <v>1.86</v>
      </c>
      <c r="E96" s="24">
        <v>3.2</v>
      </c>
      <c r="F96" s="24">
        <v>1.4</v>
      </c>
      <c r="G96" s="24">
        <v>13.1</v>
      </c>
      <c r="H96" s="24">
        <v>82.2</v>
      </c>
    </row>
    <row r="97" spans="1:8" ht="15.75" x14ac:dyDescent="0.25">
      <c r="A97" s="14"/>
      <c r="B97" s="59"/>
      <c r="C97" s="17">
        <f t="shared" ref="C97:H97" si="7">SUM(C92:C96)</f>
        <v>520</v>
      </c>
      <c r="D97" s="17">
        <f t="shared" si="7"/>
        <v>52.699999999999996</v>
      </c>
      <c r="E97" s="17">
        <f t="shared" si="7"/>
        <v>18.8</v>
      </c>
      <c r="F97" s="17">
        <f t="shared" si="7"/>
        <v>16</v>
      </c>
      <c r="G97" s="17">
        <f t="shared" si="7"/>
        <v>83.199999999999989</v>
      </c>
      <c r="H97" s="17">
        <f t="shared" si="7"/>
        <v>567.20000000000005</v>
      </c>
    </row>
    <row r="98" spans="1:8" ht="15.75" x14ac:dyDescent="0.25">
      <c r="A98" s="14"/>
      <c r="B98" s="59"/>
      <c r="C98" s="17"/>
      <c r="D98" s="17"/>
      <c r="E98" s="17"/>
      <c r="F98" s="17"/>
      <c r="G98" s="17"/>
      <c r="H98" s="18"/>
    </row>
    <row r="99" spans="1:8" ht="15.75" x14ac:dyDescent="0.25">
      <c r="A99" s="14"/>
      <c r="B99" s="26" t="s">
        <v>12</v>
      </c>
      <c r="C99" s="17">
        <f>C89+C97</f>
        <v>1005</v>
      </c>
      <c r="D99" s="17"/>
      <c r="E99" s="17">
        <f>E89+E97</f>
        <v>30.349999999999998</v>
      </c>
      <c r="F99" s="17">
        <f>F89+F97</f>
        <v>36.1</v>
      </c>
      <c r="G99" s="17">
        <f>G89+G97</f>
        <v>142.63</v>
      </c>
      <c r="H99" s="17">
        <f>H89+H97</f>
        <v>1031.3200000000002</v>
      </c>
    </row>
    <row r="100" spans="1:8" ht="15.75" x14ac:dyDescent="0.25">
      <c r="A100" s="60"/>
      <c r="B100" s="60"/>
      <c r="C100" s="46"/>
      <c r="D100" s="46"/>
      <c r="E100" s="46"/>
      <c r="F100" s="46"/>
      <c r="G100" s="46"/>
      <c r="H100" s="18"/>
    </row>
    <row r="101" spans="1:8" ht="15.75" x14ac:dyDescent="0.2">
      <c r="A101" s="94" t="s">
        <v>31</v>
      </c>
      <c r="B101" s="94"/>
      <c r="C101" s="94"/>
      <c r="D101" s="94"/>
      <c r="E101" s="94"/>
      <c r="F101" s="94"/>
      <c r="G101" s="94"/>
      <c r="H101" s="94"/>
    </row>
    <row r="102" spans="1:8" ht="15.75" x14ac:dyDescent="0.2">
      <c r="A102" s="91" t="s">
        <v>16</v>
      </c>
      <c r="B102" s="91"/>
      <c r="C102" s="91"/>
      <c r="D102" s="91"/>
      <c r="E102" s="91"/>
      <c r="F102" s="91"/>
      <c r="G102" s="91"/>
      <c r="H102" s="91"/>
    </row>
    <row r="103" spans="1:8" ht="31.5" x14ac:dyDescent="0.2">
      <c r="A103" s="5" t="s">
        <v>84</v>
      </c>
      <c r="B103" s="33" t="s">
        <v>85</v>
      </c>
      <c r="C103" s="7">
        <v>110</v>
      </c>
      <c r="D103" s="7">
        <v>27.57</v>
      </c>
      <c r="E103" s="7">
        <v>9.6</v>
      </c>
      <c r="F103" s="7">
        <v>11.74</v>
      </c>
      <c r="G103" s="7">
        <v>10.76</v>
      </c>
      <c r="H103" s="8">
        <v>187</v>
      </c>
    </row>
    <row r="104" spans="1:8" ht="15.75" x14ac:dyDescent="0.25">
      <c r="A104" s="76">
        <v>171</v>
      </c>
      <c r="B104" s="10" t="s">
        <v>36</v>
      </c>
      <c r="C104" s="23">
        <v>150</v>
      </c>
      <c r="D104" s="23">
        <v>18.61</v>
      </c>
      <c r="E104" s="36">
        <v>8.1999999999999993</v>
      </c>
      <c r="F104" s="36">
        <v>6.3</v>
      </c>
      <c r="G104" s="36">
        <v>38.700000000000003</v>
      </c>
      <c r="H104" s="36">
        <v>245</v>
      </c>
    </row>
    <row r="105" spans="1:8" ht="15.75" x14ac:dyDescent="0.25">
      <c r="A105" s="13">
        <v>376</v>
      </c>
      <c r="B105" s="3" t="s">
        <v>0</v>
      </c>
      <c r="C105" s="72">
        <v>200</v>
      </c>
      <c r="D105" s="72">
        <v>3.12</v>
      </c>
      <c r="E105" s="72">
        <v>0.2</v>
      </c>
      <c r="F105" s="72">
        <v>0.1</v>
      </c>
      <c r="G105" s="72">
        <v>15</v>
      </c>
      <c r="H105" s="72">
        <v>60</v>
      </c>
    </row>
    <row r="106" spans="1:8" ht="15.75" x14ac:dyDescent="0.25">
      <c r="A106" s="9" t="s">
        <v>25</v>
      </c>
      <c r="B106" s="3" t="s">
        <v>18</v>
      </c>
      <c r="C106" s="72">
        <v>30</v>
      </c>
      <c r="D106" s="72">
        <v>3.4</v>
      </c>
      <c r="E106" s="72">
        <v>1.95</v>
      </c>
      <c r="F106" s="72">
        <v>0.6</v>
      </c>
      <c r="G106" s="72">
        <v>13.8</v>
      </c>
      <c r="H106" s="72">
        <v>69</v>
      </c>
    </row>
    <row r="107" spans="1:8" ht="15.75" x14ac:dyDescent="0.25">
      <c r="A107" s="14"/>
      <c r="B107" s="76"/>
      <c r="C107" s="17">
        <f t="shared" ref="C107:H107" si="8">SUM(C103:C106)</f>
        <v>490</v>
      </c>
      <c r="D107" s="17">
        <f t="shared" si="8"/>
        <v>52.699999999999996</v>
      </c>
      <c r="E107" s="17">
        <f t="shared" si="8"/>
        <v>19.949999999999996</v>
      </c>
      <c r="F107" s="17">
        <f t="shared" si="8"/>
        <v>18.740000000000002</v>
      </c>
      <c r="G107" s="17">
        <f t="shared" si="8"/>
        <v>78.260000000000005</v>
      </c>
      <c r="H107" s="17">
        <f t="shared" si="8"/>
        <v>561</v>
      </c>
    </row>
    <row r="108" spans="1:8" ht="15.75" x14ac:dyDescent="0.25">
      <c r="A108" s="14"/>
      <c r="B108" s="76"/>
      <c r="C108" s="17"/>
      <c r="D108" s="17"/>
      <c r="E108" s="17"/>
      <c r="F108" s="17"/>
      <c r="G108" s="17"/>
      <c r="H108" s="18"/>
    </row>
    <row r="109" spans="1:8" ht="15.75" x14ac:dyDescent="0.2">
      <c r="A109" s="91" t="s">
        <v>15</v>
      </c>
      <c r="B109" s="91"/>
      <c r="C109" s="91"/>
      <c r="D109" s="91"/>
      <c r="E109" s="91"/>
      <c r="F109" s="91"/>
      <c r="G109" s="91"/>
      <c r="H109" s="91"/>
    </row>
    <row r="110" spans="1:8" ht="15.75" x14ac:dyDescent="0.25">
      <c r="A110" s="9" t="s">
        <v>101</v>
      </c>
      <c r="B110" s="35" t="s">
        <v>67</v>
      </c>
      <c r="C110" s="23">
        <v>110</v>
      </c>
      <c r="D110" s="23">
        <v>28.48</v>
      </c>
      <c r="E110" s="36">
        <v>10.6</v>
      </c>
      <c r="F110" s="36">
        <v>16.5</v>
      </c>
      <c r="G110" s="36">
        <v>9.1999999999999993</v>
      </c>
      <c r="H110" s="36">
        <v>227</v>
      </c>
    </row>
    <row r="111" spans="1:8" ht="15.75" x14ac:dyDescent="0.2">
      <c r="A111" s="37" t="s">
        <v>102</v>
      </c>
      <c r="B111" s="35" t="s">
        <v>77</v>
      </c>
      <c r="C111" s="23">
        <v>150</v>
      </c>
      <c r="D111" s="23">
        <v>13.3</v>
      </c>
      <c r="E111" s="23">
        <v>3.8</v>
      </c>
      <c r="F111" s="23">
        <v>4.3</v>
      </c>
      <c r="G111" s="23">
        <v>9.8000000000000007</v>
      </c>
      <c r="H111" s="23">
        <v>109</v>
      </c>
    </row>
    <row r="112" spans="1:8" ht="15.75" x14ac:dyDescent="0.25">
      <c r="A112" s="9">
        <v>349</v>
      </c>
      <c r="B112" s="15" t="s">
        <v>4</v>
      </c>
      <c r="C112" s="72">
        <v>200</v>
      </c>
      <c r="D112" s="72">
        <v>7.26</v>
      </c>
      <c r="E112" s="24">
        <v>0.6</v>
      </c>
      <c r="F112" s="24">
        <v>0.1</v>
      </c>
      <c r="G112" s="24">
        <v>31.7</v>
      </c>
      <c r="H112" s="24">
        <v>131</v>
      </c>
    </row>
    <row r="113" spans="1:8" ht="15.75" x14ac:dyDescent="0.25">
      <c r="A113" s="9" t="s">
        <v>25</v>
      </c>
      <c r="B113" s="15" t="s">
        <v>8</v>
      </c>
      <c r="C113" s="72">
        <v>30</v>
      </c>
      <c r="D113" s="72">
        <v>1.8</v>
      </c>
      <c r="E113" s="24">
        <v>2.4</v>
      </c>
      <c r="F113" s="24">
        <v>0.5</v>
      </c>
      <c r="G113" s="24">
        <v>12</v>
      </c>
      <c r="H113" s="24">
        <v>66</v>
      </c>
    </row>
    <row r="114" spans="1:8" ht="15.75" x14ac:dyDescent="0.25">
      <c r="A114" s="9" t="s">
        <v>25</v>
      </c>
      <c r="B114" s="15" t="s">
        <v>1</v>
      </c>
      <c r="C114" s="72">
        <v>30</v>
      </c>
      <c r="D114" s="72">
        <v>1.86</v>
      </c>
      <c r="E114" s="24">
        <v>3.2</v>
      </c>
      <c r="F114" s="24">
        <v>1.4</v>
      </c>
      <c r="G114" s="24">
        <v>13.1</v>
      </c>
      <c r="H114" s="24">
        <v>82.2</v>
      </c>
    </row>
    <row r="115" spans="1:8" ht="15.75" x14ac:dyDescent="0.25">
      <c r="A115" s="14"/>
      <c r="B115" s="76"/>
      <c r="C115" s="17">
        <f t="shared" ref="C115:H115" si="9">SUM(C110:C114)</f>
        <v>520</v>
      </c>
      <c r="D115" s="17">
        <f t="shared" si="9"/>
        <v>52.699999999999996</v>
      </c>
      <c r="E115" s="17">
        <f t="shared" si="9"/>
        <v>20.599999999999998</v>
      </c>
      <c r="F115" s="17">
        <f t="shared" si="9"/>
        <v>22.8</v>
      </c>
      <c r="G115" s="17">
        <f t="shared" si="9"/>
        <v>75.8</v>
      </c>
      <c r="H115" s="25">
        <f t="shared" si="9"/>
        <v>615.20000000000005</v>
      </c>
    </row>
    <row r="116" spans="1:8" ht="15.75" x14ac:dyDescent="0.25">
      <c r="A116" s="14"/>
      <c r="B116" s="76"/>
      <c r="C116" s="17"/>
      <c r="D116" s="17"/>
      <c r="E116" s="17"/>
      <c r="F116" s="17"/>
      <c r="G116" s="17"/>
      <c r="H116" s="18"/>
    </row>
    <row r="117" spans="1:8" ht="15.75" x14ac:dyDescent="0.25">
      <c r="A117" s="14"/>
      <c r="B117" s="26" t="s">
        <v>12</v>
      </c>
      <c r="C117" s="17">
        <f>C107+C115</f>
        <v>1010</v>
      </c>
      <c r="D117" s="17"/>
      <c r="E117" s="17">
        <f>E107+E115</f>
        <v>40.549999999999997</v>
      </c>
      <c r="F117" s="17">
        <f>F107+F115</f>
        <v>41.540000000000006</v>
      </c>
      <c r="G117" s="17">
        <f>G107+G115</f>
        <v>154.06</v>
      </c>
      <c r="H117" s="17">
        <f>H107+H115</f>
        <v>1176.2</v>
      </c>
    </row>
    <row r="118" spans="1:8" ht="15.75" x14ac:dyDescent="0.25">
      <c r="A118" s="14"/>
      <c r="B118" s="26"/>
      <c r="C118" s="17"/>
      <c r="D118" s="17"/>
      <c r="E118" s="17"/>
      <c r="F118" s="17"/>
      <c r="G118" s="17"/>
      <c r="H118" s="18"/>
    </row>
    <row r="119" spans="1:8" ht="15.75" x14ac:dyDescent="0.2">
      <c r="A119" s="94" t="s">
        <v>32</v>
      </c>
      <c r="B119" s="94"/>
      <c r="C119" s="94"/>
      <c r="D119" s="94"/>
      <c r="E119" s="94"/>
      <c r="F119" s="94"/>
      <c r="G119" s="94"/>
      <c r="H119" s="94"/>
    </row>
    <row r="120" spans="1:8" ht="15.75" x14ac:dyDescent="0.2">
      <c r="A120" s="91" t="s">
        <v>16</v>
      </c>
      <c r="B120" s="91"/>
      <c r="C120" s="91"/>
      <c r="D120" s="91"/>
      <c r="E120" s="91"/>
      <c r="F120" s="91"/>
      <c r="G120" s="91"/>
      <c r="H120" s="91"/>
    </row>
    <row r="121" spans="1:8" ht="15.75" x14ac:dyDescent="0.2">
      <c r="A121" s="47"/>
      <c r="B121" s="42"/>
      <c r="C121" s="23"/>
      <c r="D121" s="23"/>
      <c r="E121" s="36"/>
      <c r="F121" s="36"/>
      <c r="G121" s="36"/>
      <c r="H121" s="36"/>
    </row>
    <row r="122" spans="1:8" ht="15.75" x14ac:dyDescent="0.25">
      <c r="A122" s="9">
        <v>210</v>
      </c>
      <c r="B122" s="10" t="s">
        <v>20</v>
      </c>
      <c r="C122" s="38">
        <v>150</v>
      </c>
      <c r="D122" s="38">
        <v>35.18</v>
      </c>
      <c r="E122" s="12">
        <v>11.3</v>
      </c>
      <c r="F122" s="12">
        <v>19.5</v>
      </c>
      <c r="G122" s="12">
        <v>2.2999999999999998</v>
      </c>
      <c r="H122" s="12">
        <v>238</v>
      </c>
    </row>
    <row r="123" spans="1:8" ht="15.75" x14ac:dyDescent="0.25">
      <c r="A123" s="2">
        <v>14</v>
      </c>
      <c r="B123" s="3" t="s">
        <v>2</v>
      </c>
      <c r="C123" s="72">
        <v>10</v>
      </c>
      <c r="D123" s="72">
        <v>11</v>
      </c>
      <c r="E123" s="72">
        <v>0.1</v>
      </c>
      <c r="F123" s="72">
        <v>7.2</v>
      </c>
      <c r="G123" s="72">
        <v>0.13</v>
      </c>
      <c r="H123" s="72">
        <v>65.72</v>
      </c>
    </row>
    <row r="124" spans="1:8" ht="15.75" x14ac:dyDescent="0.25">
      <c r="A124" s="13">
        <v>376</v>
      </c>
      <c r="B124" s="3" t="s">
        <v>0</v>
      </c>
      <c r="C124" s="72">
        <v>200</v>
      </c>
      <c r="D124" s="72">
        <v>3.12</v>
      </c>
      <c r="E124" s="72">
        <v>0.2</v>
      </c>
      <c r="F124" s="72">
        <v>0.1</v>
      </c>
      <c r="G124" s="72">
        <v>15</v>
      </c>
      <c r="H124" s="72">
        <v>60</v>
      </c>
    </row>
    <row r="125" spans="1:8" ht="15.75" x14ac:dyDescent="0.25">
      <c r="A125" s="9" t="s">
        <v>25</v>
      </c>
      <c r="B125" s="3" t="s">
        <v>18</v>
      </c>
      <c r="C125" s="72">
        <v>30</v>
      </c>
      <c r="D125" s="72">
        <v>3.4</v>
      </c>
      <c r="E125" s="72">
        <v>1.95</v>
      </c>
      <c r="F125" s="72">
        <v>0.6</v>
      </c>
      <c r="G125" s="72">
        <v>13.8</v>
      </c>
      <c r="H125" s="72">
        <v>69</v>
      </c>
    </row>
    <row r="126" spans="1:8" ht="15.75" x14ac:dyDescent="0.25">
      <c r="A126" s="14"/>
      <c r="B126" s="59"/>
      <c r="C126" s="17">
        <f t="shared" ref="C126:H126" si="10">SUM(C122:C125)</f>
        <v>390</v>
      </c>
      <c r="D126" s="17">
        <f t="shared" si="10"/>
        <v>52.699999999999996</v>
      </c>
      <c r="E126" s="17">
        <f t="shared" si="10"/>
        <v>13.549999999999999</v>
      </c>
      <c r="F126" s="17">
        <f t="shared" si="10"/>
        <v>27.400000000000002</v>
      </c>
      <c r="G126" s="17">
        <f t="shared" si="10"/>
        <v>31.23</v>
      </c>
      <c r="H126" s="17">
        <f t="shared" si="10"/>
        <v>432.72</v>
      </c>
    </row>
    <row r="127" spans="1:8" ht="15.75" x14ac:dyDescent="0.25">
      <c r="A127" s="14"/>
      <c r="B127" s="76"/>
      <c r="C127" s="73"/>
      <c r="D127" s="73"/>
      <c r="E127" s="17"/>
      <c r="F127" s="17"/>
      <c r="G127" s="17"/>
      <c r="H127" s="18"/>
    </row>
    <row r="128" spans="1:8" ht="15.75" x14ac:dyDescent="0.2">
      <c r="A128" s="91" t="s">
        <v>15</v>
      </c>
      <c r="B128" s="91"/>
      <c r="C128" s="91"/>
      <c r="D128" s="91"/>
      <c r="E128" s="91"/>
      <c r="F128" s="91"/>
      <c r="G128" s="91"/>
      <c r="H128" s="91"/>
    </row>
    <row r="129" spans="1:8" ht="15.75" x14ac:dyDescent="0.2">
      <c r="A129" s="5">
        <v>290</v>
      </c>
      <c r="B129" s="6" t="s">
        <v>82</v>
      </c>
      <c r="C129" s="7">
        <v>100</v>
      </c>
      <c r="D129" s="7">
        <v>32.35</v>
      </c>
      <c r="E129" s="7">
        <v>15.2</v>
      </c>
      <c r="F129" s="7">
        <v>12.7</v>
      </c>
      <c r="G129" s="7">
        <v>15.3</v>
      </c>
      <c r="H129" s="8">
        <v>215</v>
      </c>
    </row>
    <row r="130" spans="1:8" ht="15.75" x14ac:dyDescent="0.25">
      <c r="A130" s="76">
        <v>302</v>
      </c>
      <c r="B130" s="15" t="s">
        <v>92</v>
      </c>
      <c r="C130" s="72">
        <v>150</v>
      </c>
      <c r="D130" s="72">
        <v>6.69</v>
      </c>
      <c r="E130" s="34">
        <v>5.6</v>
      </c>
      <c r="F130" s="34">
        <v>4.9000000000000004</v>
      </c>
      <c r="G130" s="34">
        <v>37.799999999999997</v>
      </c>
      <c r="H130" s="34">
        <v>223</v>
      </c>
    </row>
    <row r="131" spans="1:8" ht="15.75" x14ac:dyDescent="0.25">
      <c r="A131" s="9">
        <v>389</v>
      </c>
      <c r="B131" s="15" t="s">
        <v>49</v>
      </c>
      <c r="C131" s="72">
        <v>200</v>
      </c>
      <c r="D131" s="72">
        <v>10</v>
      </c>
      <c r="E131" s="24">
        <v>1</v>
      </c>
      <c r="F131" s="24">
        <v>0.2</v>
      </c>
      <c r="G131" s="24">
        <v>19.8</v>
      </c>
      <c r="H131" s="24">
        <v>86</v>
      </c>
    </row>
    <row r="132" spans="1:8" ht="15.75" x14ac:dyDescent="0.25">
      <c r="A132" s="9" t="s">
        <v>25</v>
      </c>
      <c r="B132" s="15" t="s">
        <v>1</v>
      </c>
      <c r="C132" s="72">
        <v>30</v>
      </c>
      <c r="D132" s="72">
        <v>1.8</v>
      </c>
      <c r="E132" s="24">
        <v>2.4</v>
      </c>
      <c r="F132" s="24">
        <v>0.5</v>
      </c>
      <c r="G132" s="24">
        <v>12</v>
      </c>
      <c r="H132" s="24">
        <v>66</v>
      </c>
    </row>
    <row r="133" spans="1:8" ht="15.75" x14ac:dyDescent="0.25">
      <c r="A133" s="9" t="s">
        <v>25</v>
      </c>
      <c r="B133" s="15" t="s">
        <v>8</v>
      </c>
      <c r="C133" s="72">
        <v>30</v>
      </c>
      <c r="D133" s="72">
        <v>1.86</v>
      </c>
      <c r="E133" s="24">
        <v>3.2</v>
      </c>
      <c r="F133" s="24">
        <v>1.4</v>
      </c>
      <c r="G133" s="24">
        <v>13.1</v>
      </c>
      <c r="H133" s="24">
        <v>82.2</v>
      </c>
    </row>
    <row r="134" spans="1:8" ht="15.75" x14ac:dyDescent="0.25">
      <c r="A134" s="14"/>
      <c r="B134" s="59"/>
      <c r="C134" s="17">
        <f>SUM(C129:C133)</f>
        <v>510</v>
      </c>
      <c r="D134" s="17">
        <f t="shared" ref="D134:H134" si="11">SUM(D129:D133)</f>
        <v>52.699999999999996</v>
      </c>
      <c r="E134" s="17">
        <f t="shared" si="11"/>
        <v>27.399999999999995</v>
      </c>
      <c r="F134" s="17">
        <f t="shared" si="11"/>
        <v>19.7</v>
      </c>
      <c r="G134" s="17">
        <f t="shared" si="11"/>
        <v>97.999999999999986</v>
      </c>
      <c r="H134" s="17">
        <f t="shared" si="11"/>
        <v>672.2</v>
      </c>
    </row>
    <row r="135" spans="1:8" ht="15.75" x14ac:dyDescent="0.25">
      <c r="A135" s="14"/>
      <c r="B135" s="59"/>
      <c r="C135" s="17"/>
      <c r="D135" s="17"/>
      <c r="E135" s="17"/>
      <c r="F135" s="17"/>
      <c r="G135" s="17"/>
      <c r="H135" s="18"/>
    </row>
    <row r="136" spans="1:8" ht="15.75" x14ac:dyDescent="0.25">
      <c r="A136" s="14"/>
      <c r="B136" s="26" t="s">
        <v>12</v>
      </c>
      <c r="C136" s="17">
        <f>C126+C134</f>
        <v>900</v>
      </c>
      <c r="D136" s="17"/>
      <c r="E136" s="17">
        <f>E126+E134</f>
        <v>40.949999999999996</v>
      </c>
      <c r="F136" s="17">
        <f>F126+F134</f>
        <v>47.1</v>
      </c>
      <c r="G136" s="17">
        <f>G126+G134</f>
        <v>129.22999999999999</v>
      </c>
      <c r="H136" s="17">
        <f>H126+H134</f>
        <v>1104.92</v>
      </c>
    </row>
    <row r="137" spans="1:8" ht="15.75" x14ac:dyDescent="0.25">
      <c r="A137" s="14"/>
      <c r="B137" s="26"/>
      <c r="C137" s="17"/>
      <c r="D137" s="17"/>
      <c r="E137" s="17"/>
      <c r="F137" s="17"/>
      <c r="G137" s="17"/>
      <c r="H137" s="18"/>
    </row>
    <row r="138" spans="1:8" ht="15.75" x14ac:dyDescent="0.2">
      <c r="A138" s="94" t="s">
        <v>33</v>
      </c>
      <c r="B138" s="94"/>
      <c r="C138" s="94"/>
      <c r="D138" s="94"/>
      <c r="E138" s="94"/>
      <c r="F138" s="94"/>
      <c r="G138" s="94"/>
      <c r="H138" s="94"/>
    </row>
    <row r="139" spans="1:8" ht="15.75" x14ac:dyDescent="0.2">
      <c r="A139" s="91" t="s">
        <v>14</v>
      </c>
      <c r="B139" s="91"/>
      <c r="C139" s="91"/>
      <c r="D139" s="91"/>
      <c r="E139" s="91"/>
      <c r="F139" s="91"/>
      <c r="G139" s="91"/>
      <c r="H139" s="91"/>
    </row>
    <row r="140" spans="1:8" ht="15.75" x14ac:dyDescent="0.25">
      <c r="A140" s="9"/>
      <c r="B140" s="35"/>
      <c r="C140" s="23"/>
      <c r="D140" s="23"/>
      <c r="E140" s="36"/>
      <c r="F140" s="36"/>
      <c r="G140" s="36"/>
      <c r="H140" s="36"/>
    </row>
    <row r="141" spans="1:8" ht="15.75" x14ac:dyDescent="0.25">
      <c r="A141" s="9">
        <v>265</v>
      </c>
      <c r="B141" s="10" t="s">
        <v>93</v>
      </c>
      <c r="C141" s="11">
        <v>240</v>
      </c>
      <c r="D141" s="11">
        <v>46.18</v>
      </c>
      <c r="E141" s="12">
        <v>14.7</v>
      </c>
      <c r="F141" s="12">
        <v>13</v>
      </c>
      <c r="G141" s="12">
        <v>40.700000000000003</v>
      </c>
      <c r="H141" s="12">
        <v>346</v>
      </c>
    </row>
    <row r="142" spans="1:8" ht="15.75" x14ac:dyDescent="0.25">
      <c r="A142" s="13">
        <v>376</v>
      </c>
      <c r="B142" s="3" t="s">
        <v>0</v>
      </c>
      <c r="C142" s="72">
        <v>200</v>
      </c>
      <c r="D142" s="72">
        <v>3.12</v>
      </c>
      <c r="E142" s="72">
        <v>0.2</v>
      </c>
      <c r="F142" s="72">
        <v>0.1</v>
      </c>
      <c r="G142" s="72">
        <v>15</v>
      </c>
      <c r="H142" s="72">
        <v>60</v>
      </c>
    </row>
    <row r="143" spans="1:8" ht="15.75" x14ac:dyDescent="0.25">
      <c r="A143" s="9" t="s">
        <v>25</v>
      </c>
      <c r="B143" s="3" t="s">
        <v>18</v>
      </c>
      <c r="C143" s="72">
        <v>30</v>
      </c>
      <c r="D143" s="72">
        <v>3.4</v>
      </c>
      <c r="E143" s="72">
        <v>1.95</v>
      </c>
      <c r="F143" s="72">
        <v>0.6</v>
      </c>
      <c r="G143" s="72">
        <v>13.8</v>
      </c>
      <c r="H143" s="72">
        <v>69</v>
      </c>
    </row>
    <row r="144" spans="1:8" ht="15.75" x14ac:dyDescent="0.25">
      <c r="A144" s="14"/>
      <c r="B144" s="76"/>
      <c r="C144" s="73">
        <f>SUM(C140:C143)</f>
        <v>470</v>
      </c>
      <c r="D144" s="73">
        <f>SUM(D141:D143)</f>
        <v>52.699999999999996</v>
      </c>
      <c r="E144" s="17">
        <f>SUM(E140:E143)</f>
        <v>16.849999999999998</v>
      </c>
      <c r="F144" s="17">
        <f>SUM(F140:F143)</f>
        <v>13.7</v>
      </c>
      <c r="G144" s="17">
        <f>SUM(G140:G143)</f>
        <v>69.5</v>
      </c>
      <c r="H144" s="17">
        <f>SUM(H140:H143)</f>
        <v>475</v>
      </c>
    </row>
    <row r="145" spans="1:8" ht="15.75" x14ac:dyDescent="0.25">
      <c r="A145" s="14"/>
      <c r="B145" s="76"/>
      <c r="C145" s="73"/>
      <c r="D145" s="73"/>
      <c r="E145" s="17"/>
      <c r="F145" s="17"/>
      <c r="G145" s="17"/>
      <c r="H145" s="18"/>
    </row>
    <row r="146" spans="1:8" ht="15.75" x14ac:dyDescent="0.2">
      <c r="A146" s="91" t="s">
        <v>15</v>
      </c>
      <c r="B146" s="91"/>
      <c r="C146" s="91"/>
      <c r="D146" s="91"/>
      <c r="E146" s="91"/>
      <c r="F146" s="91"/>
      <c r="G146" s="91"/>
      <c r="H146" s="91"/>
    </row>
    <row r="147" spans="1:8" ht="31.5" x14ac:dyDescent="0.25">
      <c r="A147" s="9" t="s">
        <v>103</v>
      </c>
      <c r="B147" s="39" t="s">
        <v>91</v>
      </c>
      <c r="C147" s="45">
        <v>110</v>
      </c>
      <c r="D147" s="45">
        <v>30.62</v>
      </c>
      <c r="E147" s="31">
        <v>9.6</v>
      </c>
      <c r="F147" s="31">
        <v>11.5</v>
      </c>
      <c r="G147" s="31">
        <v>12.2</v>
      </c>
      <c r="H147" s="31">
        <v>193</v>
      </c>
    </row>
    <row r="148" spans="1:8" ht="15.75" x14ac:dyDescent="0.25">
      <c r="A148" s="9">
        <v>125</v>
      </c>
      <c r="B148" s="15" t="s">
        <v>50</v>
      </c>
      <c r="C148" s="23">
        <v>150</v>
      </c>
      <c r="D148" s="23">
        <v>11.42</v>
      </c>
      <c r="E148" s="23">
        <v>2.9</v>
      </c>
      <c r="F148" s="23">
        <v>4.7</v>
      </c>
      <c r="G148" s="23">
        <v>33.6</v>
      </c>
      <c r="H148" s="23">
        <v>145</v>
      </c>
    </row>
    <row r="149" spans="1:8" ht="15.75" x14ac:dyDescent="0.25">
      <c r="A149" s="9">
        <v>349</v>
      </c>
      <c r="B149" s="15" t="s">
        <v>4</v>
      </c>
      <c r="C149" s="72">
        <v>200</v>
      </c>
      <c r="D149" s="72">
        <v>7</v>
      </c>
      <c r="E149" s="24">
        <v>0.6</v>
      </c>
      <c r="F149" s="24">
        <v>0.1</v>
      </c>
      <c r="G149" s="24">
        <v>31.7</v>
      </c>
      <c r="H149" s="24">
        <v>131</v>
      </c>
    </row>
    <row r="150" spans="1:8" ht="15.75" x14ac:dyDescent="0.25">
      <c r="A150" s="9" t="s">
        <v>25</v>
      </c>
      <c r="B150" s="15" t="s">
        <v>1</v>
      </c>
      <c r="C150" s="72">
        <v>30</v>
      </c>
      <c r="D150" s="72">
        <v>1.8</v>
      </c>
      <c r="E150" s="24">
        <v>2.4</v>
      </c>
      <c r="F150" s="24">
        <v>0.5</v>
      </c>
      <c r="G150" s="24">
        <v>12</v>
      </c>
      <c r="H150" s="24">
        <v>66</v>
      </c>
    </row>
    <row r="151" spans="1:8" ht="15.75" x14ac:dyDescent="0.25">
      <c r="A151" s="9" t="s">
        <v>25</v>
      </c>
      <c r="B151" s="15" t="s">
        <v>8</v>
      </c>
      <c r="C151" s="72">
        <v>30</v>
      </c>
      <c r="D151" s="72">
        <v>1.86</v>
      </c>
      <c r="E151" s="24">
        <v>3.2</v>
      </c>
      <c r="F151" s="24">
        <v>1.4</v>
      </c>
      <c r="G151" s="24">
        <v>13.1</v>
      </c>
      <c r="H151" s="24">
        <v>82.2</v>
      </c>
    </row>
    <row r="152" spans="1:8" ht="15.75" x14ac:dyDescent="0.25">
      <c r="A152" s="14"/>
      <c r="B152" s="48"/>
      <c r="C152" s="17">
        <f>SUM(C147:C151)</f>
        <v>520</v>
      </c>
      <c r="D152" s="17">
        <f t="shared" ref="D152:H152" si="12">SUM(D147:D151)</f>
        <v>52.699999999999996</v>
      </c>
      <c r="E152" s="17">
        <f t="shared" si="12"/>
        <v>18.7</v>
      </c>
      <c r="F152" s="17">
        <f t="shared" si="12"/>
        <v>18.2</v>
      </c>
      <c r="G152" s="17">
        <f t="shared" si="12"/>
        <v>102.6</v>
      </c>
      <c r="H152" s="17">
        <f t="shared" si="12"/>
        <v>617.20000000000005</v>
      </c>
    </row>
    <row r="153" spans="1:8" ht="15.75" x14ac:dyDescent="0.25">
      <c r="A153" s="14"/>
      <c r="B153" s="48"/>
      <c r="C153" s="17"/>
      <c r="D153" s="17"/>
      <c r="E153" s="17"/>
      <c r="F153" s="17"/>
      <c r="G153" s="17"/>
      <c r="H153" s="18"/>
    </row>
    <row r="154" spans="1:8" ht="15.75" x14ac:dyDescent="0.25">
      <c r="A154" s="14"/>
      <c r="B154" s="26" t="s">
        <v>12</v>
      </c>
      <c r="C154" s="17">
        <f>C144+C152</f>
        <v>990</v>
      </c>
      <c r="D154" s="17"/>
      <c r="E154" s="17">
        <f>E144+E152</f>
        <v>35.549999999999997</v>
      </c>
      <c r="F154" s="17">
        <f>F144+F152</f>
        <v>31.9</v>
      </c>
      <c r="G154" s="17">
        <f>G144+G152</f>
        <v>172.1</v>
      </c>
      <c r="H154" s="17">
        <f>H144+H152</f>
        <v>1092.2</v>
      </c>
    </row>
    <row r="155" spans="1:8" ht="15.75" x14ac:dyDescent="0.25">
      <c r="A155" s="14"/>
      <c r="B155" s="26"/>
      <c r="C155" s="17"/>
      <c r="D155" s="17"/>
      <c r="E155" s="17"/>
      <c r="F155" s="17"/>
      <c r="G155" s="17"/>
      <c r="H155" s="18"/>
    </row>
    <row r="156" spans="1:8" ht="15.75" x14ac:dyDescent="0.2">
      <c r="A156" s="94" t="s">
        <v>34</v>
      </c>
      <c r="B156" s="94"/>
      <c r="C156" s="94"/>
      <c r="D156" s="94"/>
      <c r="E156" s="94"/>
      <c r="F156" s="94"/>
      <c r="G156" s="94"/>
      <c r="H156" s="94"/>
    </row>
    <row r="157" spans="1:8" ht="15.75" x14ac:dyDescent="0.2">
      <c r="A157" s="91" t="s">
        <v>16</v>
      </c>
      <c r="B157" s="91"/>
      <c r="C157" s="91"/>
      <c r="D157" s="91"/>
      <c r="E157" s="91"/>
      <c r="F157" s="91"/>
      <c r="G157" s="91"/>
      <c r="H157" s="91"/>
    </row>
    <row r="158" spans="1:8" ht="15.75" x14ac:dyDescent="0.2">
      <c r="A158" s="76">
        <v>222</v>
      </c>
      <c r="B158" s="42" t="s">
        <v>45</v>
      </c>
      <c r="C158" s="23" t="s">
        <v>106</v>
      </c>
      <c r="D158" s="23">
        <v>46.16</v>
      </c>
      <c r="E158" s="23">
        <v>13.5</v>
      </c>
      <c r="F158" s="23">
        <v>12.52</v>
      </c>
      <c r="G158" s="23">
        <v>44.75</v>
      </c>
      <c r="H158" s="23">
        <v>372</v>
      </c>
    </row>
    <row r="159" spans="1:8" ht="15.75" x14ac:dyDescent="0.25">
      <c r="A159" s="13">
        <v>376</v>
      </c>
      <c r="B159" s="3" t="s">
        <v>0</v>
      </c>
      <c r="C159" s="72">
        <v>200</v>
      </c>
      <c r="D159" s="72">
        <v>3.06</v>
      </c>
      <c r="E159" s="72">
        <v>0.2</v>
      </c>
      <c r="F159" s="72">
        <v>0.1</v>
      </c>
      <c r="G159" s="72">
        <v>15</v>
      </c>
      <c r="H159" s="72">
        <v>60</v>
      </c>
    </row>
    <row r="160" spans="1:8" ht="15.75" x14ac:dyDescent="0.25">
      <c r="A160" s="9" t="s">
        <v>25</v>
      </c>
      <c r="B160" s="3" t="s">
        <v>18</v>
      </c>
      <c r="C160" s="72">
        <v>30</v>
      </c>
      <c r="D160" s="72">
        <v>3.48</v>
      </c>
      <c r="E160" s="72">
        <v>1.95</v>
      </c>
      <c r="F160" s="72">
        <v>0.6</v>
      </c>
      <c r="G160" s="72">
        <v>13.8</v>
      </c>
      <c r="H160" s="72">
        <v>69</v>
      </c>
    </row>
    <row r="161" spans="1:8" ht="15.75" x14ac:dyDescent="0.25">
      <c r="A161" s="14"/>
      <c r="B161" s="76"/>
      <c r="C161" s="73">
        <v>410</v>
      </c>
      <c r="D161" s="73">
        <f>SUM(D158:D160)</f>
        <v>52.699999999999996</v>
      </c>
      <c r="E161" s="17">
        <f>SUM(E158:E160)</f>
        <v>15.649999999999999</v>
      </c>
      <c r="F161" s="17">
        <f>SUM(F158:F160)</f>
        <v>13.219999999999999</v>
      </c>
      <c r="G161" s="17">
        <f>SUM(G158:G160)</f>
        <v>73.55</v>
      </c>
      <c r="H161" s="17">
        <f>SUM(H158:H160)</f>
        <v>501</v>
      </c>
    </row>
    <row r="162" spans="1:8" ht="15.75" x14ac:dyDescent="0.25">
      <c r="A162" s="14"/>
      <c r="B162" s="76"/>
      <c r="C162" s="73"/>
      <c r="D162" s="73"/>
      <c r="E162" s="17"/>
      <c r="F162" s="17"/>
      <c r="G162" s="17"/>
      <c r="H162" s="18"/>
    </row>
    <row r="163" spans="1:8" ht="15.75" x14ac:dyDescent="0.2">
      <c r="A163" s="91" t="s">
        <v>15</v>
      </c>
      <c r="B163" s="91"/>
      <c r="C163" s="91"/>
      <c r="D163" s="91"/>
      <c r="E163" s="91"/>
      <c r="F163" s="91"/>
      <c r="G163" s="91"/>
      <c r="H163" s="91"/>
    </row>
    <row r="164" spans="1:8" ht="15.75" x14ac:dyDescent="0.2">
      <c r="A164" s="5" t="s">
        <v>99</v>
      </c>
      <c r="B164" s="6" t="s">
        <v>83</v>
      </c>
      <c r="C164" s="7">
        <v>110</v>
      </c>
      <c r="D164" s="7">
        <v>23.7</v>
      </c>
      <c r="E164" s="7">
        <v>11.76</v>
      </c>
      <c r="F164" s="7">
        <v>11.02</v>
      </c>
      <c r="G164" s="7">
        <v>13.4</v>
      </c>
      <c r="H164" s="8">
        <v>199</v>
      </c>
    </row>
    <row r="165" spans="1:8" ht="15.75" x14ac:dyDescent="0.25">
      <c r="A165" s="76">
        <v>469</v>
      </c>
      <c r="B165" s="15" t="s">
        <v>23</v>
      </c>
      <c r="C165" s="72">
        <v>150</v>
      </c>
      <c r="D165" s="72">
        <v>15.34</v>
      </c>
      <c r="E165" s="34">
        <v>5.5</v>
      </c>
      <c r="F165" s="34">
        <v>4.8</v>
      </c>
      <c r="G165" s="34">
        <v>38.299999999999997</v>
      </c>
      <c r="H165" s="34">
        <v>191</v>
      </c>
    </row>
    <row r="166" spans="1:8" ht="15.75" x14ac:dyDescent="0.2">
      <c r="A166" s="5">
        <v>592</v>
      </c>
      <c r="B166" s="6" t="s">
        <v>49</v>
      </c>
      <c r="C166" s="7">
        <v>200</v>
      </c>
      <c r="D166" s="7">
        <v>10</v>
      </c>
      <c r="E166" s="7">
        <v>1</v>
      </c>
      <c r="F166" s="7">
        <v>0.2</v>
      </c>
      <c r="G166" s="7">
        <v>19.8</v>
      </c>
      <c r="H166" s="8">
        <v>86</v>
      </c>
    </row>
    <row r="167" spans="1:8" ht="15.75" x14ac:dyDescent="0.25">
      <c r="A167" s="9" t="s">
        <v>25</v>
      </c>
      <c r="B167" s="15" t="s">
        <v>1</v>
      </c>
      <c r="C167" s="72">
        <v>30</v>
      </c>
      <c r="D167" s="72">
        <v>1.86</v>
      </c>
      <c r="E167" s="24">
        <v>2.4</v>
      </c>
      <c r="F167" s="24">
        <v>0.5</v>
      </c>
      <c r="G167" s="24">
        <v>12</v>
      </c>
      <c r="H167" s="24">
        <v>66</v>
      </c>
    </row>
    <row r="168" spans="1:8" ht="15.75" x14ac:dyDescent="0.25">
      <c r="A168" s="9" t="s">
        <v>25</v>
      </c>
      <c r="B168" s="15" t="s">
        <v>8</v>
      </c>
      <c r="C168" s="72">
        <v>30</v>
      </c>
      <c r="D168" s="72">
        <v>1.8</v>
      </c>
      <c r="E168" s="24">
        <v>3.2</v>
      </c>
      <c r="F168" s="24">
        <v>1.4</v>
      </c>
      <c r="G168" s="24">
        <v>13.1</v>
      </c>
      <c r="H168" s="24">
        <v>82.2</v>
      </c>
    </row>
    <row r="169" spans="1:8" ht="15.75" x14ac:dyDescent="0.25">
      <c r="A169" s="14"/>
      <c r="B169" s="76"/>
      <c r="C169" s="17">
        <f t="shared" ref="C169:H169" si="13">SUM(C164:C168)</f>
        <v>520</v>
      </c>
      <c r="D169" s="17">
        <f t="shared" si="13"/>
        <v>52.699999999999996</v>
      </c>
      <c r="E169" s="17">
        <f t="shared" si="13"/>
        <v>23.859999999999996</v>
      </c>
      <c r="F169" s="17">
        <f t="shared" si="13"/>
        <v>17.919999999999998</v>
      </c>
      <c r="G169" s="17">
        <f t="shared" si="13"/>
        <v>96.6</v>
      </c>
      <c r="H169" s="17">
        <f t="shared" si="13"/>
        <v>624.20000000000005</v>
      </c>
    </row>
    <row r="170" spans="1:8" ht="15.75" x14ac:dyDescent="0.25">
      <c r="A170" s="14"/>
      <c r="B170" s="76"/>
      <c r="C170" s="17"/>
      <c r="D170" s="17"/>
      <c r="E170" s="17"/>
      <c r="F170" s="17"/>
      <c r="G170" s="17"/>
      <c r="H170" s="18"/>
    </row>
    <row r="171" spans="1:8" ht="15.75" x14ac:dyDescent="0.25">
      <c r="A171" s="14"/>
      <c r="B171" s="26" t="s">
        <v>12</v>
      </c>
      <c r="C171" s="17">
        <f>C161+C169</f>
        <v>930</v>
      </c>
      <c r="D171" s="17"/>
      <c r="E171" s="17">
        <f>E161+E169</f>
        <v>39.509999999999991</v>
      </c>
      <c r="F171" s="17">
        <f>F161+F169</f>
        <v>31.139999999999997</v>
      </c>
      <c r="G171" s="17">
        <f>G161+G169</f>
        <v>170.14999999999998</v>
      </c>
      <c r="H171" s="17">
        <f>H161+H169</f>
        <v>1125.2</v>
      </c>
    </row>
    <row r="172" spans="1:8" ht="15.75" x14ac:dyDescent="0.25">
      <c r="A172" s="14"/>
      <c r="B172" s="26"/>
      <c r="C172" s="17"/>
      <c r="D172" s="17"/>
      <c r="E172" s="17"/>
      <c r="F172" s="17"/>
      <c r="G172" s="17"/>
      <c r="H172" s="18"/>
    </row>
    <row r="173" spans="1:8" ht="15.75" x14ac:dyDescent="0.2">
      <c r="A173" s="94" t="s">
        <v>35</v>
      </c>
      <c r="B173" s="94"/>
      <c r="C173" s="94"/>
      <c r="D173" s="94"/>
      <c r="E173" s="94"/>
      <c r="F173" s="94"/>
      <c r="G173" s="94"/>
      <c r="H173" s="94"/>
    </row>
    <row r="174" spans="1:8" ht="15.75" x14ac:dyDescent="0.2">
      <c r="A174" s="91" t="s">
        <v>16</v>
      </c>
      <c r="B174" s="91"/>
      <c r="C174" s="91"/>
      <c r="D174" s="91"/>
      <c r="E174" s="91"/>
      <c r="F174" s="91"/>
      <c r="G174" s="91"/>
      <c r="H174" s="91"/>
    </row>
    <row r="175" spans="1:8" ht="15.75" x14ac:dyDescent="0.2">
      <c r="A175" s="76">
        <v>173</v>
      </c>
      <c r="B175" s="42" t="s">
        <v>76</v>
      </c>
      <c r="C175" s="23" t="s">
        <v>37</v>
      </c>
      <c r="D175" s="23">
        <v>35.18</v>
      </c>
      <c r="E175" s="23">
        <v>6.7</v>
      </c>
      <c r="F175" s="23">
        <v>7.9</v>
      </c>
      <c r="G175" s="23">
        <v>41.7</v>
      </c>
      <c r="H175" s="23">
        <v>224</v>
      </c>
    </row>
    <row r="176" spans="1:8" ht="15.75" x14ac:dyDescent="0.25">
      <c r="A176" s="2">
        <v>14</v>
      </c>
      <c r="B176" s="3" t="s">
        <v>2</v>
      </c>
      <c r="C176" s="72">
        <v>10</v>
      </c>
      <c r="D176" s="72">
        <v>11</v>
      </c>
      <c r="E176" s="72">
        <v>0.1</v>
      </c>
      <c r="F176" s="72">
        <v>7.2</v>
      </c>
      <c r="G176" s="72">
        <v>0.13</v>
      </c>
      <c r="H176" s="72">
        <v>65.72</v>
      </c>
    </row>
    <row r="177" spans="1:8" ht="15.75" x14ac:dyDescent="0.25">
      <c r="A177" s="13">
        <v>376</v>
      </c>
      <c r="B177" s="3" t="s">
        <v>0</v>
      </c>
      <c r="C177" s="72">
        <v>200</v>
      </c>
      <c r="D177" s="72">
        <v>3.12</v>
      </c>
      <c r="E177" s="72">
        <v>0.2</v>
      </c>
      <c r="F177" s="72">
        <v>0.1</v>
      </c>
      <c r="G177" s="72">
        <v>15</v>
      </c>
      <c r="H177" s="72">
        <v>60</v>
      </c>
    </row>
    <row r="178" spans="1:8" ht="15.75" x14ac:dyDescent="0.25">
      <c r="A178" s="9" t="s">
        <v>25</v>
      </c>
      <c r="B178" s="3" t="s">
        <v>18</v>
      </c>
      <c r="C178" s="72">
        <v>30</v>
      </c>
      <c r="D178" s="72">
        <v>3.4</v>
      </c>
      <c r="E178" s="72">
        <v>1.95</v>
      </c>
      <c r="F178" s="72">
        <v>0.6</v>
      </c>
      <c r="G178" s="72">
        <v>13.8</v>
      </c>
      <c r="H178" s="72">
        <v>69</v>
      </c>
    </row>
    <row r="179" spans="1:8" ht="15.75" x14ac:dyDescent="0.25">
      <c r="A179" s="14"/>
      <c r="B179" s="59"/>
      <c r="C179" s="17">
        <v>550</v>
      </c>
      <c r="D179" s="17">
        <f>SUM(D175:D178)</f>
        <v>52.699999999999996</v>
      </c>
      <c r="E179" s="17">
        <f>SUM(E175:E178)</f>
        <v>8.9499999999999993</v>
      </c>
      <c r="F179" s="17">
        <f>SUM(F175:F178)</f>
        <v>15.8</v>
      </c>
      <c r="G179" s="17">
        <f>SUM(G175:G178)</f>
        <v>70.63000000000001</v>
      </c>
      <c r="H179" s="17">
        <f>SUM(H175:H178)</f>
        <v>418.72</v>
      </c>
    </row>
    <row r="180" spans="1:8" ht="15.75" x14ac:dyDescent="0.25">
      <c r="A180" s="14"/>
      <c r="B180" s="76"/>
      <c r="C180" s="73"/>
      <c r="D180" s="73"/>
      <c r="E180" s="17"/>
      <c r="F180" s="17"/>
      <c r="G180" s="17"/>
      <c r="H180" s="18"/>
    </row>
    <row r="181" spans="1:8" ht="15.75" x14ac:dyDescent="0.2">
      <c r="A181" s="91" t="s">
        <v>15</v>
      </c>
      <c r="B181" s="91"/>
      <c r="C181" s="91"/>
      <c r="D181" s="91"/>
      <c r="E181" s="91"/>
      <c r="F181" s="91"/>
      <c r="G181" s="91"/>
      <c r="H181" s="91"/>
    </row>
    <row r="182" spans="1:8" ht="15.75" x14ac:dyDescent="0.2">
      <c r="A182" s="76">
        <v>412</v>
      </c>
      <c r="B182" s="42" t="s">
        <v>47</v>
      </c>
      <c r="C182" s="23">
        <v>110</v>
      </c>
      <c r="D182" s="23">
        <v>27.42</v>
      </c>
      <c r="E182" s="23">
        <v>7.08</v>
      </c>
      <c r="F182" s="23">
        <v>11.65</v>
      </c>
      <c r="G182" s="23">
        <v>12.73</v>
      </c>
      <c r="H182" s="23">
        <v>128</v>
      </c>
    </row>
    <row r="183" spans="1:8" ht="15.75" x14ac:dyDescent="0.25">
      <c r="A183" s="76">
        <v>198</v>
      </c>
      <c r="B183" s="10" t="s">
        <v>72</v>
      </c>
      <c r="C183" s="23">
        <v>150</v>
      </c>
      <c r="D183" s="23">
        <v>11.62</v>
      </c>
      <c r="E183" s="55">
        <v>9.6</v>
      </c>
      <c r="F183" s="55">
        <v>0.8</v>
      </c>
      <c r="G183" s="55">
        <v>29.6</v>
      </c>
      <c r="H183" s="36">
        <v>227</v>
      </c>
    </row>
    <row r="184" spans="1:8" ht="15.75" x14ac:dyDescent="0.25">
      <c r="A184" s="9">
        <v>699</v>
      </c>
      <c r="B184" s="15" t="s">
        <v>68</v>
      </c>
      <c r="C184" s="72">
        <v>200</v>
      </c>
      <c r="D184" s="72">
        <v>10</v>
      </c>
      <c r="E184" s="24">
        <v>0.2</v>
      </c>
      <c r="F184" s="24"/>
      <c r="G184" s="24">
        <v>25.7</v>
      </c>
      <c r="H184" s="24">
        <v>104</v>
      </c>
    </row>
    <row r="185" spans="1:8" ht="15.75" x14ac:dyDescent="0.25">
      <c r="A185" s="9" t="s">
        <v>25</v>
      </c>
      <c r="B185" s="15" t="s">
        <v>1</v>
      </c>
      <c r="C185" s="72">
        <v>30</v>
      </c>
      <c r="D185" s="72">
        <v>1.86</v>
      </c>
      <c r="E185" s="24">
        <v>2.4</v>
      </c>
      <c r="F185" s="24">
        <v>0.5</v>
      </c>
      <c r="G185" s="24">
        <v>12</v>
      </c>
      <c r="H185" s="24">
        <v>66</v>
      </c>
    </row>
    <row r="186" spans="1:8" ht="15.75" x14ac:dyDescent="0.25">
      <c r="A186" s="9" t="s">
        <v>25</v>
      </c>
      <c r="B186" s="15" t="s">
        <v>8</v>
      </c>
      <c r="C186" s="72">
        <v>30</v>
      </c>
      <c r="D186" s="72">
        <v>1.8</v>
      </c>
      <c r="E186" s="24">
        <v>3.2</v>
      </c>
      <c r="F186" s="24">
        <v>1.4</v>
      </c>
      <c r="G186" s="24">
        <v>13.1</v>
      </c>
      <c r="H186" s="24">
        <v>82.2</v>
      </c>
    </row>
    <row r="187" spans="1:8" ht="15.75" x14ac:dyDescent="0.25">
      <c r="A187" s="14"/>
      <c r="B187" s="76"/>
      <c r="C187" s="17">
        <f t="shared" ref="C187:H187" si="14">SUM(C182:C186)</f>
        <v>520</v>
      </c>
      <c r="D187" s="17">
        <f t="shared" si="14"/>
        <v>52.699999999999996</v>
      </c>
      <c r="E187" s="17">
        <f t="shared" si="14"/>
        <v>22.479999999999997</v>
      </c>
      <c r="F187" s="17">
        <f t="shared" si="14"/>
        <v>14.350000000000001</v>
      </c>
      <c r="G187" s="17">
        <f t="shared" si="14"/>
        <v>93.13</v>
      </c>
      <c r="H187" s="25">
        <f t="shared" si="14"/>
        <v>607.20000000000005</v>
      </c>
    </row>
    <row r="188" spans="1:8" ht="15.75" x14ac:dyDescent="0.25">
      <c r="A188" s="92"/>
      <c r="B188" s="92"/>
      <c r="C188" s="92"/>
      <c r="D188" s="92"/>
      <c r="E188" s="92"/>
      <c r="F188" s="92"/>
      <c r="G188" s="92"/>
      <c r="H188" s="18"/>
    </row>
    <row r="189" spans="1:8" ht="15.75" x14ac:dyDescent="0.25">
      <c r="A189" s="14"/>
      <c r="B189" s="26" t="s">
        <v>12</v>
      </c>
      <c r="C189" s="17">
        <f>C179+C187</f>
        <v>1070</v>
      </c>
      <c r="D189" s="17"/>
      <c r="E189" s="17">
        <f>E179+E187</f>
        <v>31.429999999999996</v>
      </c>
      <c r="F189" s="17">
        <f>F179+F187</f>
        <v>30.150000000000002</v>
      </c>
      <c r="G189" s="17">
        <f>G179+G187</f>
        <v>163.76</v>
      </c>
      <c r="H189" s="17">
        <f>H179+H187</f>
        <v>1025.92</v>
      </c>
    </row>
    <row r="190" spans="1:8" ht="15.75" x14ac:dyDescent="0.25">
      <c r="A190" s="14"/>
      <c r="B190" s="26"/>
      <c r="C190" s="17"/>
      <c r="D190" s="17"/>
      <c r="E190" s="17"/>
      <c r="F190" s="17"/>
      <c r="G190" s="17"/>
      <c r="H190" s="18"/>
    </row>
    <row r="191" spans="1:8" ht="15.75" x14ac:dyDescent="0.25">
      <c r="A191" s="14"/>
      <c r="B191" s="26"/>
      <c r="C191" s="73"/>
      <c r="D191" s="73"/>
      <c r="E191" s="73"/>
      <c r="F191" s="73"/>
      <c r="G191" s="73"/>
      <c r="H191" s="73"/>
    </row>
    <row r="192" spans="1:8" ht="20.25" x14ac:dyDescent="0.3">
      <c r="A192" s="93" t="s">
        <v>78</v>
      </c>
      <c r="B192" s="93"/>
      <c r="C192" s="93"/>
      <c r="D192" s="93"/>
      <c r="E192" s="93"/>
      <c r="F192" s="93"/>
      <c r="G192" s="93"/>
      <c r="H192" s="93"/>
    </row>
    <row r="193" spans="1:8" ht="20.25" x14ac:dyDescent="0.3">
      <c r="A193" s="90" t="s">
        <v>14</v>
      </c>
      <c r="B193" s="90"/>
      <c r="C193" s="51">
        <f>(C179+C161+C144+C126+C107+C89+C70+C53+C35+C15)/10</f>
        <v>462</v>
      </c>
      <c r="D193" s="51"/>
      <c r="E193" s="52">
        <f>(E179+E161+E144+E126+E107+E89+E70+E53+E35+E15)/10</f>
        <v>15.195999999999998</v>
      </c>
      <c r="F193" s="52">
        <f>(F179+F161+F144+F126+F107+F89+F70+F53+F35+F15)/10</f>
        <v>17.088000000000001</v>
      </c>
      <c r="G193" s="52">
        <f>(G179+G161+G144+G126+G107+G89+G70+G53+G35+G15)/10</f>
        <v>67.823000000000008</v>
      </c>
      <c r="H193" s="53">
        <f>(H179+H161+H144+H126+H107+H89+H70+H53+H35+H15)/10</f>
        <v>470.30799999999999</v>
      </c>
    </row>
    <row r="194" spans="1:8" ht="20.25" x14ac:dyDescent="0.3">
      <c r="A194" s="90" t="s">
        <v>15</v>
      </c>
      <c r="B194" s="90"/>
      <c r="C194" s="58">
        <f>(C187+C169+C152+C134+C115+C97+C77+C60+C43+C23)/10</f>
        <v>514</v>
      </c>
      <c r="D194" s="58"/>
      <c r="E194" s="52">
        <f>(E187+E152+E134+E115+E97+E77+E60+E43+E23+E169)/10</f>
        <v>22.269999999999992</v>
      </c>
      <c r="F194" s="52">
        <f>(F187+F152+F134+F115+F97+F77+F60+F43+F23+F169)/10</f>
        <v>18.352999999999998</v>
      </c>
      <c r="G194" s="52">
        <f>(G187+G152+G134+G115+G97+G77+G60+G43+G23+G169)/10</f>
        <v>90.49</v>
      </c>
      <c r="H194" s="53">
        <f>(H187+H169+H152+H134+H115+H97+H77+H60+H43+H23)/10</f>
        <v>634.2639999999999</v>
      </c>
    </row>
    <row r="195" spans="1:8" ht="20.25" x14ac:dyDescent="0.3">
      <c r="A195" s="90" t="s">
        <v>79</v>
      </c>
      <c r="B195" s="90"/>
      <c r="C195" s="51">
        <f>(C189+C171+C154+C136+C117+C99+C79+C62+C45+C25)/10</f>
        <v>976</v>
      </c>
      <c r="D195" s="51"/>
      <c r="E195" s="52">
        <f>(E189+E171+E154+E136+E117+E99+E79+E62+E45+E25)/10</f>
        <v>37.465999999999994</v>
      </c>
      <c r="F195" s="52">
        <f>(F189+F171+F154+F136+F117+F99+F79+F62+F45+F25)/10</f>
        <v>35.440999999999988</v>
      </c>
      <c r="G195" s="52">
        <f>(G189+G171+G154+G136+G117+G99+G79+G62+G45+G25)/10</f>
        <v>158.31300000000002</v>
      </c>
      <c r="H195" s="53">
        <f>(H189+H171+H154+H136+H117+H99+H79+H62+H45+H25)/10</f>
        <v>1104.5720000000001</v>
      </c>
    </row>
  </sheetData>
  <mergeCells count="46">
    <mergeCell ref="A28:H28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7:H17"/>
    <mergeCell ref="A27:H27"/>
    <mergeCell ref="A102:H102"/>
    <mergeCell ref="A37:H37"/>
    <mergeCell ref="A47:H47"/>
    <mergeCell ref="A48:H48"/>
    <mergeCell ref="A55:H55"/>
    <mergeCell ref="A64:H64"/>
    <mergeCell ref="A65:H65"/>
    <mergeCell ref="A72:H72"/>
    <mergeCell ref="A81:H81"/>
    <mergeCell ref="A82:H82"/>
    <mergeCell ref="A91:H91"/>
    <mergeCell ref="A101:H101"/>
    <mergeCell ref="A174:H174"/>
    <mergeCell ref="A109:H109"/>
    <mergeCell ref="A119:H119"/>
    <mergeCell ref="A120:H120"/>
    <mergeCell ref="A128:H128"/>
    <mergeCell ref="A138:H138"/>
    <mergeCell ref="A139:H139"/>
    <mergeCell ref="A146:H146"/>
    <mergeCell ref="A156:H156"/>
    <mergeCell ref="A157:H157"/>
    <mergeCell ref="A163:H163"/>
    <mergeCell ref="A173:H173"/>
    <mergeCell ref="A195:B195"/>
    <mergeCell ref="A181:H181"/>
    <mergeCell ref="A188:G188"/>
    <mergeCell ref="A192:H192"/>
    <mergeCell ref="A193:B193"/>
    <mergeCell ref="A194:B194"/>
  </mergeCells>
  <pageMargins left="0.7" right="0.7" top="0.75" bottom="0.75" header="0.3" footer="0.3"/>
  <pageSetup paperSize="9" scale="51" orientation="portrait" r:id="rId1"/>
  <rowBreaks count="2" manualBreakCount="2">
    <brk id="80" max="16383" man="1"/>
    <brk id="1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F12" sqref="F12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130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x14ac:dyDescent="0.2">
      <c r="G22" t="s">
        <v>131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tabSelected="1" view="pageBreakPreview" zoomScale="60" zoomScaleNormal="100" workbookViewId="0">
      <selection activeCell="E60" sqref="E60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customHeight="1" x14ac:dyDescent="0.2">
      <c r="A2" s="95" t="s">
        <v>134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customHeight="1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2.75" customHeight="1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2.75" customHeight="1" x14ac:dyDescent="0.2">
      <c r="A7" s="96"/>
      <c r="B7" s="97"/>
      <c r="C7" s="99"/>
      <c r="D7" s="101"/>
      <c r="E7" s="97"/>
      <c r="F7" s="97"/>
      <c r="G7" s="97"/>
      <c r="H7" s="99"/>
    </row>
    <row r="8" spans="1:8" ht="12.75" customHeight="1" x14ac:dyDescent="0.2">
      <c r="A8" s="96"/>
      <c r="B8" s="97"/>
      <c r="C8" s="99"/>
      <c r="D8" s="102"/>
      <c r="E8" s="97"/>
      <c r="F8" s="97"/>
      <c r="G8" s="97"/>
      <c r="H8" s="99"/>
    </row>
    <row r="9" spans="1:8" ht="15.75" customHeight="1" x14ac:dyDescent="0.2">
      <c r="A9" s="103" t="s">
        <v>26</v>
      </c>
      <c r="B9" s="103"/>
      <c r="C9" s="103"/>
      <c r="D9" s="103"/>
      <c r="E9" s="103"/>
      <c r="F9" s="103"/>
      <c r="G9" s="103"/>
      <c r="H9" s="103"/>
    </row>
    <row r="10" spans="1:8" ht="15.75" x14ac:dyDescent="0.2">
      <c r="A10" s="104" t="s">
        <v>14</v>
      </c>
      <c r="B10" s="104"/>
      <c r="C10" s="104"/>
      <c r="D10" s="104"/>
      <c r="E10" s="104"/>
      <c r="F10" s="104"/>
      <c r="G10" s="104"/>
      <c r="H10" s="104"/>
    </row>
    <row r="11" spans="1:8" ht="15.75" x14ac:dyDescent="0.2">
      <c r="A11" s="76">
        <v>278</v>
      </c>
      <c r="B11" s="27" t="s">
        <v>48</v>
      </c>
      <c r="C11" s="23" t="s">
        <v>37</v>
      </c>
      <c r="D11" s="23">
        <v>26.78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72">
        <v>10</v>
      </c>
      <c r="D12" s="72">
        <v>11.88</v>
      </c>
      <c r="E12" s="72">
        <v>0.1</v>
      </c>
      <c r="F12" s="72">
        <v>7.2</v>
      </c>
      <c r="G12" s="72">
        <v>0.13</v>
      </c>
      <c r="H12" s="72">
        <v>65.72</v>
      </c>
    </row>
    <row r="13" spans="1:8" ht="15.75" x14ac:dyDescent="0.25">
      <c r="A13" s="2">
        <v>15</v>
      </c>
      <c r="B13" s="3" t="s">
        <v>60</v>
      </c>
      <c r="C13" s="72">
        <v>10</v>
      </c>
      <c r="D13" s="72">
        <v>11</v>
      </c>
      <c r="E13" s="72">
        <v>2.2999999999999998</v>
      </c>
      <c r="F13" s="72">
        <v>2.95</v>
      </c>
      <c r="G13" s="72">
        <v>0</v>
      </c>
      <c r="H13" s="72">
        <v>47</v>
      </c>
    </row>
    <row r="14" spans="1:8" ht="15.75" x14ac:dyDescent="0.25">
      <c r="A14" s="13">
        <v>379</v>
      </c>
      <c r="B14" s="3" t="s">
        <v>43</v>
      </c>
      <c r="C14" s="23">
        <v>200</v>
      </c>
      <c r="D14" s="23">
        <v>16.52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25</v>
      </c>
      <c r="B15" s="3" t="s">
        <v>18</v>
      </c>
      <c r="C15" s="72">
        <v>30</v>
      </c>
      <c r="D15" s="72">
        <v>4.38</v>
      </c>
      <c r="E15" s="72">
        <v>1.95</v>
      </c>
      <c r="F15" s="72">
        <v>0.6</v>
      </c>
      <c r="G15" s="72">
        <v>13.8</v>
      </c>
      <c r="H15" s="72">
        <v>69</v>
      </c>
    </row>
    <row r="16" spans="1:8" ht="15.75" x14ac:dyDescent="0.25">
      <c r="A16" s="9" t="s">
        <v>25</v>
      </c>
      <c r="B16" s="10" t="s">
        <v>42</v>
      </c>
      <c r="C16" s="28">
        <v>150</v>
      </c>
      <c r="D16" s="28">
        <v>14.44</v>
      </c>
      <c r="E16" s="23">
        <v>0.6</v>
      </c>
      <c r="F16" s="23">
        <v>0.6</v>
      </c>
      <c r="G16" s="28">
        <v>14.7</v>
      </c>
      <c r="H16" s="29">
        <v>70.5</v>
      </c>
    </row>
    <row r="17" spans="1:8" ht="15.75" x14ac:dyDescent="0.25">
      <c r="A17" s="14"/>
      <c r="B17" s="59"/>
      <c r="C17" s="17">
        <v>605</v>
      </c>
      <c r="D17" s="17">
        <f>SUM(D11:D16)</f>
        <v>85</v>
      </c>
      <c r="E17" s="17">
        <f>SUM(E11:E16)</f>
        <v>10.649999999999999</v>
      </c>
      <c r="F17" s="17">
        <f>SUM(F11:F16)</f>
        <v>19.550000000000004</v>
      </c>
      <c r="G17" s="17">
        <f>SUM(G11:G16)</f>
        <v>87.13000000000001</v>
      </c>
      <c r="H17" s="17">
        <f>SUM(H11:H16)</f>
        <v>579.41999999999996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H17/2720</f>
        <v>0.2130220588235294</v>
      </c>
    </row>
    <row r="19" spans="1:8" ht="15.75" x14ac:dyDescent="0.2">
      <c r="A19" s="91" t="s">
        <v>15</v>
      </c>
      <c r="B19" s="91"/>
      <c r="C19" s="91"/>
      <c r="D19" s="91"/>
      <c r="E19" s="91"/>
      <c r="F19" s="91"/>
      <c r="G19" s="91"/>
      <c r="H19" s="91"/>
    </row>
    <row r="20" spans="1:8" ht="15.75" x14ac:dyDescent="0.25">
      <c r="A20" s="2" t="s">
        <v>59</v>
      </c>
      <c r="B20" s="3" t="s">
        <v>54</v>
      </c>
      <c r="C20" s="72">
        <v>100</v>
      </c>
      <c r="D20" s="72">
        <v>10.58</v>
      </c>
      <c r="E20" s="72">
        <v>1.41</v>
      </c>
      <c r="F20" s="72">
        <v>6</v>
      </c>
      <c r="G20" s="72">
        <v>8.1999999999999993</v>
      </c>
      <c r="H20" s="72">
        <v>92.8</v>
      </c>
    </row>
    <row r="21" spans="1:8" ht="15.75" x14ac:dyDescent="0.2">
      <c r="A21" s="76">
        <v>145</v>
      </c>
      <c r="B21" s="19" t="s">
        <v>80</v>
      </c>
      <c r="C21" s="20" t="s">
        <v>116</v>
      </c>
      <c r="D21" s="20">
        <v>15.92</v>
      </c>
      <c r="E21" s="21">
        <v>3.2</v>
      </c>
      <c r="F21" s="21">
        <v>5.6</v>
      </c>
      <c r="G21" s="21">
        <v>15.5</v>
      </c>
      <c r="H21" s="21">
        <v>105</v>
      </c>
    </row>
    <row r="22" spans="1:8" ht="15.75" x14ac:dyDescent="0.2">
      <c r="A22" s="5">
        <v>294</v>
      </c>
      <c r="B22" s="22" t="s">
        <v>55</v>
      </c>
      <c r="C22" s="7">
        <v>100</v>
      </c>
      <c r="D22" s="7">
        <v>34.93</v>
      </c>
      <c r="E22" s="7">
        <v>12.3</v>
      </c>
      <c r="F22" s="7">
        <v>8.1</v>
      </c>
      <c r="G22" s="7">
        <v>4.0999999999999996</v>
      </c>
      <c r="H22" s="7">
        <v>143</v>
      </c>
    </row>
    <row r="23" spans="1:8" ht="15.75" x14ac:dyDescent="0.25">
      <c r="A23" s="13">
        <v>476</v>
      </c>
      <c r="B23" s="15" t="s">
        <v>53</v>
      </c>
      <c r="C23" s="72">
        <v>180</v>
      </c>
      <c r="D23" s="72">
        <v>18.07</v>
      </c>
      <c r="E23" s="23">
        <v>4.9000000000000004</v>
      </c>
      <c r="F23" s="23">
        <v>14.04</v>
      </c>
      <c r="G23" s="23">
        <v>40.32</v>
      </c>
      <c r="H23" s="23">
        <v>343.2</v>
      </c>
    </row>
    <row r="24" spans="1:8" ht="15.75" x14ac:dyDescent="0.25">
      <c r="A24" s="9">
        <v>388</v>
      </c>
      <c r="B24" s="15" t="s">
        <v>3</v>
      </c>
      <c r="C24" s="72">
        <v>200</v>
      </c>
      <c r="D24" s="72">
        <v>10.3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25</v>
      </c>
      <c r="B25" s="15" t="s">
        <v>8</v>
      </c>
      <c r="C25" s="72">
        <v>30</v>
      </c>
      <c r="D25" s="72">
        <v>2.5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25</v>
      </c>
      <c r="B26" s="15" t="s">
        <v>1</v>
      </c>
      <c r="C26" s="72">
        <v>30</v>
      </c>
      <c r="D26" s="72">
        <v>2.7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76"/>
      <c r="C27" s="73">
        <v>895</v>
      </c>
      <c r="D27" s="73">
        <f>SUM(D20:D26)</f>
        <v>95</v>
      </c>
      <c r="E27" s="17">
        <f>SUM(E20:E26)</f>
        <v>28.11</v>
      </c>
      <c r="F27" s="17">
        <f>SUM(F20:F26)</f>
        <v>35.939999999999991</v>
      </c>
      <c r="G27" s="17">
        <f>SUM(G20:G26)</f>
        <v>117.62</v>
      </c>
      <c r="H27" s="25">
        <f>SUM(H20:H26)</f>
        <v>935.2</v>
      </c>
    </row>
    <row r="28" spans="1:8" ht="15.75" x14ac:dyDescent="0.25">
      <c r="A28" s="14"/>
      <c r="B28" s="76"/>
      <c r="C28" s="73"/>
      <c r="D28" s="73"/>
      <c r="E28" s="17"/>
      <c r="F28" s="17"/>
      <c r="G28" s="17"/>
      <c r="H28" s="18">
        <f>H27/2720</f>
        <v>0.34382352941176475</v>
      </c>
    </row>
    <row r="29" spans="1:8" ht="15.75" x14ac:dyDescent="0.25">
      <c r="A29" s="14"/>
      <c r="B29" s="26" t="s">
        <v>12</v>
      </c>
      <c r="C29" s="17">
        <f>C17+C27</f>
        <v>1500</v>
      </c>
      <c r="D29" s="17"/>
      <c r="E29" s="17">
        <f>E17+E27</f>
        <v>38.76</v>
      </c>
      <c r="F29" s="17">
        <f>F17+F27</f>
        <v>55.489999999999995</v>
      </c>
      <c r="G29" s="17">
        <f>G17+G27</f>
        <v>204.75</v>
      </c>
      <c r="H29" s="17">
        <f>H17+H27</f>
        <v>1514.62</v>
      </c>
    </row>
    <row r="30" spans="1:8" ht="15.75" customHeight="1" x14ac:dyDescent="0.25">
      <c r="A30" s="14"/>
      <c r="B30" s="26"/>
      <c r="C30" s="17"/>
      <c r="D30" s="17"/>
      <c r="E30" s="17"/>
      <c r="F30" s="17"/>
      <c r="G30" s="17"/>
      <c r="H30" s="18">
        <f>H29/2720</f>
        <v>0.55684558823529406</v>
      </c>
    </row>
    <row r="31" spans="1:8" ht="15.75" x14ac:dyDescent="0.2">
      <c r="A31" s="94" t="s">
        <v>27</v>
      </c>
      <c r="B31" s="94"/>
      <c r="C31" s="94"/>
      <c r="D31" s="94"/>
      <c r="E31" s="94"/>
      <c r="F31" s="94"/>
      <c r="G31" s="94"/>
      <c r="H31" s="94"/>
    </row>
    <row r="32" spans="1:8" ht="15.75" x14ac:dyDescent="0.2">
      <c r="A32" s="91" t="s">
        <v>16</v>
      </c>
      <c r="B32" s="91"/>
      <c r="C32" s="91"/>
      <c r="D32" s="91"/>
      <c r="E32" s="91"/>
      <c r="F32" s="91"/>
      <c r="G32" s="91"/>
      <c r="H32" s="91"/>
    </row>
    <row r="33" spans="1:8" ht="15.75" x14ac:dyDescent="0.25">
      <c r="A33" s="9" t="s">
        <v>98</v>
      </c>
      <c r="B33" s="35" t="s">
        <v>86</v>
      </c>
      <c r="C33" s="23">
        <v>120</v>
      </c>
      <c r="D33" s="23">
        <v>46.62</v>
      </c>
      <c r="E33" s="36">
        <v>9.9</v>
      </c>
      <c r="F33" s="36">
        <v>8.5</v>
      </c>
      <c r="G33" s="36">
        <v>9.9</v>
      </c>
      <c r="H33" s="36">
        <v>163</v>
      </c>
    </row>
    <row r="34" spans="1:8" ht="15.75" x14ac:dyDescent="0.25">
      <c r="A34" s="9">
        <v>305</v>
      </c>
      <c r="B34" s="10" t="s">
        <v>57</v>
      </c>
      <c r="C34" s="11">
        <v>180</v>
      </c>
      <c r="D34" s="11">
        <v>18</v>
      </c>
      <c r="E34" s="12">
        <v>5.76</v>
      </c>
      <c r="F34" s="12">
        <v>5.4</v>
      </c>
      <c r="G34" s="12">
        <v>36.9</v>
      </c>
      <c r="H34" s="12">
        <v>219.6</v>
      </c>
    </row>
    <row r="35" spans="1:8" ht="15.75" x14ac:dyDescent="0.25">
      <c r="A35" s="9">
        <v>686</v>
      </c>
      <c r="B35" s="3" t="s">
        <v>38</v>
      </c>
      <c r="C35" s="89">
        <v>200</v>
      </c>
      <c r="D35" s="89">
        <v>6.18</v>
      </c>
      <c r="E35" s="89">
        <v>0.2</v>
      </c>
      <c r="F35" s="89">
        <v>0</v>
      </c>
      <c r="G35" s="89">
        <v>10.199999999999999</v>
      </c>
      <c r="H35" s="89">
        <v>41</v>
      </c>
    </row>
    <row r="36" spans="1:8" ht="15.75" x14ac:dyDescent="0.25">
      <c r="A36" s="9" t="s">
        <v>25</v>
      </c>
      <c r="B36" s="3" t="s">
        <v>117</v>
      </c>
      <c r="C36" s="72">
        <v>50</v>
      </c>
      <c r="D36" s="72">
        <v>6.7</v>
      </c>
      <c r="E36" s="72">
        <v>3.25</v>
      </c>
      <c r="F36" s="72">
        <v>1</v>
      </c>
      <c r="G36" s="72">
        <v>23</v>
      </c>
      <c r="H36" s="72">
        <v>115</v>
      </c>
    </row>
    <row r="37" spans="1:8" ht="15.75" x14ac:dyDescent="0.25">
      <c r="A37" s="9" t="s">
        <v>25</v>
      </c>
      <c r="B37" s="10" t="s">
        <v>71</v>
      </c>
      <c r="C37" s="28">
        <v>30</v>
      </c>
      <c r="D37" s="28">
        <v>7.5</v>
      </c>
      <c r="E37" s="23">
        <v>2.4</v>
      </c>
      <c r="F37" s="23">
        <v>3.3</v>
      </c>
      <c r="G37" s="28">
        <v>16.8</v>
      </c>
      <c r="H37" s="29">
        <v>106.5</v>
      </c>
    </row>
    <row r="38" spans="1:8" ht="15.75" x14ac:dyDescent="0.25">
      <c r="A38" s="14"/>
      <c r="B38" s="15"/>
      <c r="C38" s="73"/>
      <c r="D38" s="73"/>
      <c r="E38" s="17"/>
      <c r="F38" s="17"/>
      <c r="G38" s="17"/>
      <c r="H38" s="18"/>
    </row>
    <row r="39" spans="1:8" ht="15.75" x14ac:dyDescent="0.25">
      <c r="A39" s="14"/>
      <c r="B39" s="59"/>
      <c r="C39" s="73">
        <f t="shared" ref="C39:H39" si="0">SUM(C33:C38)</f>
        <v>580</v>
      </c>
      <c r="D39" s="17">
        <f t="shared" si="0"/>
        <v>85.000000000000014</v>
      </c>
      <c r="E39" s="73">
        <f t="shared" si="0"/>
        <v>21.509999999999998</v>
      </c>
      <c r="F39" s="73">
        <f t="shared" si="0"/>
        <v>18.2</v>
      </c>
      <c r="G39" s="73">
        <f t="shared" si="0"/>
        <v>96.8</v>
      </c>
      <c r="H39" s="73">
        <f t="shared" si="0"/>
        <v>645.1</v>
      </c>
    </row>
    <row r="40" spans="1:8" ht="15.75" x14ac:dyDescent="0.25">
      <c r="A40" s="14"/>
      <c r="B40" s="59"/>
      <c r="C40" s="73"/>
      <c r="D40" s="17"/>
      <c r="E40" s="17"/>
      <c r="F40" s="17"/>
      <c r="G40" s="17"/>
      <c r="H40" s="18">
        <f>H39/2720</f>
        <v>0.23716911764705884</v>
      </c>
    </row>
    <row r="41" spans="1:8" ht="15.75" x14ac:dyDescent="0.2">
      <c r="A41" s="91" t="s">
        <v>15</v>
      </c>
      <c r="B41" s="91"/>
      <c r="C41" s="91"/>
      <c r="D41" s="91"/>
      <c r="E41" s="91"/>
      <c r="F41" s="91"/>
      <c r="G41" s="91"/>
      <c r="H41" s="91"/>
    </row>
    <row r="42" spans="1:8" ht="15.75" x14ac:dyDescent="0.2">
      <c r="A42" s="75">
        <v>131</v>
      </c>
      <c r="B42" s="6" t="s">
        <v>97</v>
      </c>
      <c r="C42" s="23">
        <v>100</v>
      </c>
      <c r="D42" s="23">
        <v>12.91</v>
      </c>
      <c r="E42" s="31">
        <v>2</v>
      </c>
      <c r="F42" s="31"/>
      <c r="G42" s="31">
        <v>11</v>
      </c>
      <c r="H42" s="31">
        <v>50</v>
      </c>
    </row>
    <row r="43" spans="1:8" ht="15.75" x14ac:dyDescent="0.2">
      <c r="A43" s="76">
        <v>82</v>
      </c>
      <c r="B43" s="19" t="s">
        <v>61</v>
      </c>
      <c r="C43" s="32" t="s">
        <v>116</v>
      </c>
      <c r="D43" s="32">
        <v>18</v>
      </c>
      <c r="E43" s="23">
        <v>3.1</v>
      </c>
      <c r="F43" s="23">
        <v>5.6</v>
      </c>
      <c r="G43" s="23">
        <v>15.5</v>
      </c>
      <c r="H43" s="23">
        <v>96</v>
      </c>
    </row>
    <row r="44" spans="1:8" ht="31.5" x14ac:dyDescent="0.2">
      <c r="A44" s="5" t="s">
        <v>84</v>
      </c>
      <c r="B44" s="33" t="s">
        <v>85</v>
      </c>
      <c r="C44" s="7">
        <v>120</v>
      </c>
      <c r="D44" s="7">
        <v>30.89</v>
      </c>
      <c r="E44" s="7">
        <v>9.6</v>
      </c>
      <c r="F44" s="7">
        <v>11.74</v>
      </c>
      <c r="G44" s="7">
        <v>10.76</v>
      </c>
      <c r="H44" s="8">
        <v>187</v>
      </c>
    </row>
    <row r="45" spans="1:8" ht="15.75" x14ac:dyDescent="0.25">
      <c r="A45" s="76">
        <v>171</v>
      </c>
      <c r="B45" s="10" t="s">
        <v>36</v>
      </c>
      <c r="C45" s="23">
        <v>180</v>
      </c>
      <c r="D45" s="23">
        <v>18</v>
      </c>
      <c r="E45" s="36">
        <v>9.8000000000000007</v>
      </c>
      <c r="F45" s="36">
        <v>7.56</v>
      </c>
      <c r="G45" s="36">
        <v>46.44</v>
      </c>
      <c r="H45" s="36">
        <v>294</v>
      </c>
    </row>
    <row r="46" spans="1:8" ht="15.75" x14ac:dyDescent="0.25">
      <c r="A46" s="9">
        <v>592</v>
      </c>
      <c r="B46" s="15" t="s">
        <v>49</v>
      </c>
      <c r="C46" s="72">
        <v>200</v>
      </c>
      <c r="D46" s="72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25</v>
      </c>
      <c r="B47" s="15" t="s">
        <v>8</v>
      </c>
      <c r="C47" s="72">
        <v>30</v>
      </c>
      <c r="D47" s="78">
        <v>2.5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25</v>
      </c>
      <c r="B48" s="15" t="s">
        <v>1</v>
      </c>
      <c r="C48" s="72">
        <v>30</v>
      </c>
      <c r="D48" s="78">
        <v>2.7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905</v>
      </c>
      <c r="D49" s="17">
        <f>SUM(D42:D48)</f>
        <v>95</v>
      </c>
      <c r="E49" s="17">
        <f>SUM(E42:E48)</f>
        <v>31.099999999999998</v>
      </c>
      <c r="F49" s="17">
        <f>SUM(F42:F48)</f>
        <v>26.999999999999996</v>
      </c>
      <c r="G49" s="17">
        <f>SUM(G42:G48)</f>
        <v>128.6</v>
      </c>
      <c r="H49" s="17">
        <f>SUM(H42:H48)</f>
        <v>861.2</v>
      </c>
    </row>
    <row r="50" spans="1:8" ht="15.75" x14ac:dyDescent="0.25">
      <c r="A50" s="14"/>
      <c r="B50" s="76"/>
      <c r="C50" s="73"/>
      <c r="D50" s="73"/>
      <c r="E50" s="17"/>
      <c r="F50" s="17"/>
      <c r="G50" s="17"/>
      <c r="H50" s="18">
        <f>H49/2720</f>
        <v>0.31661764705882356</v>
      </c>
    </row>
    <row r="51" spans="1:8" ht="15.75" customHeight="1" x14ac:dyDescent="0.25">
      <c r="A51" s="14"/>
      <c r="B51" s="26" t="s">
        <v>12</v>
      </c>
      <c r="C51" s="17">
        <f>C39+C49</f>
        <v>1485</v>
      </c>
      <c r="D51" s="17"/>
      <c r="E51" s="17">
        <f>E39+E49</f>
        <v>52.61</v>
      </c>
      <c r="F51" s="17">
        <f>F39+F49</f>
        <v>45.199999999999996</v>
      </c>
      <c r="G51" s="17">
        <f>G39+G49</f>
        <v>225.39999999999998</v>
      </c>
      <c r="H51" s="17">
        <f>H39+H49</f>
        <v>1506.3000000000002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H51/2720</f>
        <v>0.55378676470588239</v>
      </c>
    </row>
    <row r="53" spans="1:8" ht="15.75" x14ac:dyDescent="0.2">
      <c r="A53" s="94" t="s">
        <v>28</v>
      </c>
      <c r="B53" s="94"/>
      <c r="C53" s="94"/>
      <c r="D53" s="94"/>
      <c r="E53" s="94"/>
      <c r="F53" s="94"/>
      <c r="G53" s="94"/>
      <c r="H53" s="94"/>
    </row>
    <row r="54" spans="1:8" ht="15.75" x14ac:dyDescent="0.2">
      <c r="A54" s="91" t="s">
        <v>16</v>
      </c>
      <c r="B54" s="91"/>
      <c r="C54" s="91"/>
      <c r="D54" s="91"/>
      <c r="E54" s="91"/>
      <c r="F54" s="91"/>
      <c r="G54" s="91"/>
      <c r="H54" s="91"/>
    </row>
    <row r="55" spans="1:8" ht="15.75" x14ac:dyDescent="0.2">
      <c r="A55" s="5" t="s">
        <v>99</v>
      </c>
      <c r="B55" s="6" t="s">
        <v>83</v>
      </c>
      <c r="C55" s="7">
        <v>120</v>
      </c>
      <c r="D55" s="7">
        <v>43.12</v>
      </c>
      <c r="E55" s="7">
        <v>11.76</v>
      </c>
      <c r="F55" s="7">
        <v>11.02</v>
      </c>
      <c r="G55" s="7">
        <v>13.4</v>
      </c>
      <c r="H55" s="8">
        <v>199</v>
      </c>
    </row>
    <row r="56" spans="1:8" ht="15.75" x14ac:dyDescent="0.25">
      <c r="A56" s="76">
        <v>469</v>
      </c>
      <c r="B56" s="15" t="s">
        <v>23</v>
      </c>
      <c r="C56" s="72">
        <v>180</v>
      </c>
      <c r="D56" s="72">
        <v>18</v>
      </c>
      <c r="E56" s="34">
        <v>6.6</v>
      </c>
      <c r="F56" s="34">
        <v>5.76</v>
      </c>
      <c r="G56" s="34">
        <v>42</v>
      </c>
      <c r="H56" s="34">
        <v>229</v>
      </c>
    </row>
    <row r="57" spans="1:8" ht="15.75" x14ac:dyDescent="0.25">
      <c r="A57" s="9">
        <v>686</v>
      </c>
      <c r="B57" s="3" t="s">
        <v>38</v>
      </c>
      <c r="C57" s="72">
        <v>200</v>
      </c>
      <c r="D57" s="72">
        <v>6.18</v>
      </c>
      <c r="E57" s="72">
        <v>0.2</v>
      </c>
      <c r="F57" s="72">
        <v>0</v>
      </c>
      <c r="G57" s="72">
        <v>10.199999999999999</v>
      </c>
      <c r="H57" s="72">
        <v>41</v>
      </c>
    </row>
    <row r="58" spans="1:8" ht="15.75" x14ac:dyDescent="0.25">
      <c r="A58" s="2">
        <v>15</v>
      </c>
      <c r="B58" s="3" t="s">
        <v>60</v>
      </c>
      <c r="C58" s="89">
        <v>10</v>
      </c>
      <c r="D58" s="89">
        <v>11</v>
      </c>
      <c r="E58" s="89">
        <v>2.2999999999999998</v>
      </c>
      <c r="F58" s="89">
        <v>2.95</v>
      </c>
      <c r="G58" s="89">
        <v>0</v>
      </c>
      <c r="H58" s="89">
        <v>47</v>
      </c>
    </row>
    <row r="59" spans="1:8" ht="15.75" x14ac:dyDescent="0.25">
      <c r="A59" s="9" t="s">
        <v>25</v>
      </c>
      <c r="B59" s="3" t="s">
        <v>117</v>
      </c>
      <c r="C59" s="89">
        <v>50</v>
      </c>
      <c r="D59" s="89">
        <v>6.7</v>
      </c>
      <c r="E59" s="89">
        <v>3.25</v>
      </c>
      <c r="F59" s="89">
        <v>1</v>
      </c>
      <c r="G59" s="89">
        <v>23</v>
      </c>
      <c r="H59" s="89">
        <v>115</v>
      </c>
    </row>
    <row r="60" spans="1:8" ht="15.75" x14ac:dyDescent="0.25">
      <c r="A60" s="14"/>
      <c r="B60" s="77"/>
      <c r="C60" s="17">
        <f t="shared" ref="C60:H60" si="1">SUM(C55:C59)</f>
        <v>560</v>
      </c>
      <c r="D60" s="17">
        <f t="shared" si="1"/>
        <v>85</v>
      </c>
      <c r="E60" s="17">
        <f t="shared" si="1"/>
        <v>24.11</v>
      </c>
      <c r="F60" s="17">
        <f t="shared" si="1"/>
        <v>20.73</v>
      </c>
      <c r="G60" s="17">
        <f t="shared" si="1"/>
        <v>88.6</v>
      </c>
      <c r="H60" s="17">
        <f t="shared" si="1"/>
        <v>631</v>
      </c>
    </row>
    <row r="61" spans="1:8" ht="15.75" x14ac:dyDescent="0.25">
      <c r="A61" s="14"/>
      <c r="B61" s="76"/>
      <c r="C61" s="73"/>
      <c r="D61" s="73"/>
      <c r="E61" s="17"/>
      <c r="F61" s="17"/>
      <c r="G61" s="17"/>
      <c r="H61" s="18">
        <f>H60/2720</f>
        <v>0.23198529411764707</v>
      </c>
    </row>
    <row r="62" spans="1:8" ht="15.75" x14ac:dyDescent="0.2">
      <c r="A62" s="91" t="s">
        <v>15</v>
      </c>
      <c r="B62" s="91"/>
      <c r="C62" s="91"/>
      <c r="D62" s="91"/>
      <c r="E62" s="91"/>
      <c r="F62" s="91"/>
      <c r="G62" s="91"/>
      <c r="H62" s="91"/>
    </row>
    <row r="63" spans="1:8" ht="15.75" x14ac:dyDescent="0.2">
      <c r="A63" s="37" t="s">
        <v>58</v>
      </c>
      <c r="B63" s="30" t="s">
        <v>87</v>
      </c>
      <c r="C63" s="23">
        <v>100</v>
      </c>
      <c r="D63" s="23">
        <v>7.88</v>
      </c>
      <c r="E63" s="23">
        <v>1.6</v>
      </c>
      <c r="F63" s="23">
        <v>5.0999999999999996</v>
      </c>
      <c r="G63" s="23">
        <v>6.9</v>
      </c>
      <c r="H63" s="23">
        <v>80</v>
      </c>
    </row>
    <row r="64" spans="1:8" ht="15.75" x14ac:dyDescent="0.2">
      <c r="A64" s="76">
        <v>102</v>
      </c>
      <c r="B64" s="59" t="s">
        <v>62</v>
      </c>
      <c r="C64" s="38">
        <v>250</v>
      </c>
      <c r="D64" s="38">
        <v>13.26</v>
      </c>
      <c r="E64" s="12">
        <v>6.4</v>
      </c>
      <c r="F64" s="12">
        <v>4.5</v>
      </c>
      <c r="G64" s="12">
        <v>21.75</v>
      </c>
      <c r="H64" s="12">
        <v>141</v>
      </c>
    </row>
    <row r="65" spans="1:8" ht="15.75" x14ac:dyDescent="0.2">
      <c r="A65" s="76">
        <v>259</v>
      </c>
      <c r="B65" s="59" t="s">
        <v>118</v>
      </c>
      <c r="C65" s="38">
        <v>280</v>
      </c>
      <c r="D65" s="38">
        <v>58.66</v>
      </c>
      <c r="E65" s="12">
        <v>17.2</v>
      </c>
      <c r="F65" s="12">
        <v>15.8</v>
      </c>
      <c r="G65" s="12">
        <v>34.54</v>
      </c>
      <c r="H65" s="12">
        <v>455</v>
      </c>
    </row>
    <row r="66" spans="1:8" ht="15.75" x14ac:dyDescent="0.25">
      <c r="A66" s="9">
        <v>699</v>
      </c>
      <c r="B66" s="15" t="s">
        <v>68</v>
      </c>
      <c r="C66" s="72">
        <v>200</v>
      </c>
      <c r="D66" s="72">
        <v>10</v>
      </c>
      <c r="E66" s="24">
        <v>0.2</v>
      </c>
      <c r="F66" s="24"/>
      <c r="G66" s="24">
        <v>25.7</v>
      </c>
      <c r="H66" s="24">
        <v>104</v>
      </c>
    </row>
    <row r="67" spans="1:8" ht="15.75" x14ac:dyDescent="0.25">
      <c r="A67" s="9" t="s">
        <v>25</v>
      </c>
      <c r="B67" s="15" t="s">
        <v>8</v>
      </c>
      <c r="C67" s="72">
        <v>30</v>
      </c>
      <c r="D67" s="78">
        <v>2.5</v>
      </c>
      <c r="E67" s="24">
        <v>2.4</v>
      </c>
      <c r="F67" s="24">
        <v>0.5</v>
      </c>
      <c r="G67" s="24">
        <v>12</v>
      </c>
      <c r="H67" s="24">
        <v>66</v>
      </c>
    </row>
    <row r="68" spans="1:8" ht="15.75" x14ac:dyDescent="0.25">
      <c r="A68" s="9" t="s">
        <v>25</v>
      </c>
      <c r="B68" s="15" t="s">
        <v>1</v>
      </c>
      <c r="C68" s="72">
        <v>30</v>
      </c>
      <c r="D68" s="78">
        <v>2.7</v>
      </c>
      <c r="E68" s="24">
        <v>3.2</v>
      </c>
      <c r="F68" s="24">
        <v>1.4</v>
      </c>
      <c r="G68" s="24">
        <v>13.1</v>
      </c>
      <c r="H68" s="24">
        <v>82.2</v>
      </c>
    </row>
    <row r="69" spans="1:8" ht="15.75" x14ac:dyDescent="0.25">
      <c r="A69" s="14"/>
      <c r="B69" s="59"/>
      <c r="C69" s="17">
        <f t="shared" ref="C69:H69" si="2">SUM(C63:C68)</f>
        <v>890</v>
      </c>
      <c r="D69" s="17">
        <f t="shared" si="2"/>
        <v>95</v>
      </c>
      <c r="E69" s="17">
        <f t="shared" si="2"/>
        <v>30.999999999999996</v>
      </c>
      <c r="F69" s="17">
        <f t="shared" si="2"/>
        <v>27.299999999999997</v>
      </c>
      <c r="G69" s="17">
        <f t="shared" si="2"/>
        <v>113.99</v>
      </c>
      <c r="H69" s="25">
        <f t="shared" si="2"/>
        <v>928.2</v>
      </c>
    </row>
    <row r="70" spans="1:8" ht="15.75" x14ac:dyDescent="0.25">
      <c r="A70" s="14"/>
      <c r="B70" s="59"/>
      <c r="C70" s="17"/>
      <c r="D70" s="17"/>
      <c r="E70" s="17"/>
      <c r="F70" s="17"/>
      <c r="G70" s="17"/>
      <c r="H70" s="18">
        <f>H69/2720</f>
        <v>0.34125</v>
      </c>
    </row>
    <row r="71" spans="1:8" ht="15.75" x14ac:dyDescent="0.25">
      <c r="A71" s="14"/>
      <c r="B71" s="26" t="s">
        <v>12</v>
      </c>
      <c r="C71" s="17">
        <f>C60+C69</f>
        <v>1450</v>
      </c>
      <c r="D71" s="17"/>
      <c r="E71" s="17">
        <f>E60+E69</f>
        <v>55.11</v>
      </c>
      <c r="F71" s="17">
        <f>F60+F69</f>
        <v>48.03</v>
      </c>
      <c r="G71" s="17">
        <f>G60+G69</f>
        <v>202.58999999999997</v>
      </c>
      <c r="H71" s="17">
        <f>H60+H69</f>
        <v>1559.2</v>
      </c>
    </row>
    <row r="72" spans="1:8" ht="15.75" customHeight="1" x14ac:dyDescent="0.25">
      <c r="A72" s="14"/>
      <c r="B72" s="26"/>
      <c r="C72" s="17"/>
      <c r="D72" s="17"/>
      <c r="E72" s="17"/>
      <c r="F72" s="17"/>
      <c r="G72" s="17"/>
      <c r="H72" s="18">
        <f>H71/2720</f>
        <v>0.57323529411764707</v>
      </c>
    </row>
    <row r="73" spans="1:8" ht="15.75" x14ac:dyDescent="0.2">
      <c r="A73" s="94" t="s">
        <v>29</v>
      </c>
      <c r="B73" s="94"/>
      <c r="C73" s="94"/>
      <c r="D73" s="94"/>
      <c r="E73" s="94"/>
      <c r="F73" s="94"/>
      <c r="G73" s="94"/>
      <c r="H73" s="94"/>
    </row>
    <row r="74" spans="1:8" ht="15.75" x14ac:dyDescent="0.2">
      <c r="A74" s="91" t="s">
        <v>16</v>
      </c>
      <c r="B74" s="91"/>
      <c r="C74" s="91"/>
      <c r="D74" s="91"/>
      <c r="E74" s="91"/>
      <c r="F74" s="91"/>
      <c r="G74" s="91"/>
      <c r="H74" s="91"/>
    </row>
    <row r="75" spans="1:8" ht="15.75" x14ac:dyDescent="0.25">
      <c r="A75" s="9">
        <v>366</v>
      </c>
      <c r="B75" s="10" t="s">
        <v>88</v>
      </c>
      <c r="C75" s="38">
        <v>200</v>
      </c>
      <c r="D75" s="38">
        <v>43.19</v>
      </c>
      <c r="E75" s="12">
        <v>24</v>
      </c>
      <c r="F75" s="12">
        <v>18.100000000000001</v>
      </c>
      <c r="G75" s="12">
        <v>45.6</v>
      </c>
      <c r="H75" s="12">
        <v>275</v>
      </c>
    </row>
    <row r="76" spans="1:8" ht="15.75" x14ac:dyDescent="0.25">
      <c r="A76" s="9" t="s">
        <v>89</v>
      </c>
      <c r="B76" s="10" t="s">
        <v>90</v>
      </c>
      <c r="C76" s="38">
        <v>20</v>
      </c>
      <c r="D76" s="38">
        <v>5.5</v>
      </c>
      <c r="E76" s="12">
        <v>1.3</v>
      </c>
      <c r="F76" s="12">
        <v>1.4</v>
      </c>
      <c r="G76" s="12">
        <v>10.199999999999999</v>
      </c>
      <c r="H76" s="12">
        <v>59.6</v>
      </c>
    </row>
    <row r="77" spans="1:8" ht="15.75" x14ac:dyDescent="0.25">
      <c r="A77" s="9" t="s">
        <v>25</v>
      </c>
      <c r="B77" s="3" t="s">
        <v>18</v>
      </c>
      <c r="C77" s="72">
        <v>30</v>
      </c>
      <c r="D77" s="72">
        <v>4.38</v>
      </c>
      <c r="E77" s="72">
        <v>1.95</v>
      </c>
      <c r="F77" s="72">
        <v>0.6</v>
      </c>
      <c r="G77" s="72">
        <v>13.8</v>
      </c>
      <c r="H77" s="72">
        <v>69</v>
      </c>
    </row>
    <row r="78" spans="1:8" ht="15.75" x14ac:dyDescent="0.25">
      <c r="A78" s="76">
        <v>382</v>
      </c>
      <c r="B78" s="10" t="s">
        <v>13</v>
      </c>
      <c r="C78" s="72">
        <v>200</v>
      </c>
      <c r="D78" s="72">
        <v>16.16</v>
      </c>
      <c r="E78" s="72">
        <v>2.9</v>
      </c>
      <c r="F78" s="72">
        <v>2.5</v>
      </c>
      <c r="G78" s="72">
        <v>24.8</v>
      </c>
      <c r="H78" s="72">
        <v>134</v>
      </c>
    </row>
    <row r="79" spans="1:8" ht="15.75" x14ac:dyDescent="0.25">
      <c r="A79" s="76"/>
      <c r="B79" s="10" t="s">
        <v>42</v>
      </c>
      <c r="C79" s="28">
        <v>150</v>
      </c>
      <c r="D79" s="28">
        <v>15.77</v>
      </c>
      <c r="E79" s="23">
        <v>0.6</v>
      </c>
      <c r="F79" s="23">
        <v>0.6</v>
      </c>
      <c r="G79" s="28">
        <v>14.7</v>
      </c>
      <c r="H79" s="29">
        <v>70.5</v>
      </c>
    </row>
    <row r="80" spans="1:8" ht="15.75" x14ac:dyDescent="0.25">
      <c r="A80" s="14"/>
      <c r="B80" s="59"/>
      <c r="C80" s="17">
        <f t="shared" ref="C80:H80" si="3">SUM(C75:C79)</f>
        <v>600</v>
      </c>
      <c r="D80" s="17">
        <f t="shared" si="3"/>
        <v>85</v>
      </c>
      <c r="E80" s="17">
        <f t="shared" si="3"/>
        <v>30.75</v>
      </c>
      <c r="F80" s="17">
        <f t="shared" si="3"/>
        <v>23.200000000000003</v>
      </c>
      <c r="G80" s="17">
        <f t="shared" si="3"/>
        <v>109.1</v>
      </c>
      <c r="H80" s="17">
        <f t="shared" si="3"/>
        <v>608.1</v>
      </c>
    </row>
    <row r="81" spans="1:8" ht="15.75" x14ac:dyDescent="0.25">
      <c r="A81" s="14"/>
      <c r="B81" s="59"/>
      <c r="C81" s="17"/>
      <c r="D81" s="17"/>
      <c r="E81" s="17"/>
      <c r="F81" s="17"/>
      <c r="G81" s="17"/>
      <c r="H81" s="18">
        <f>H80/2720</f>
        <v>0.22356617647058824</v>
      </c>
    </row>
    <row r="82" spans="1:8" ht="15.75" x14ac:dyDescent="0.2">
      <c r="A82" s="91" t="s">
        <v>15</v>
      </c>
      <c r="B82" s="91"/>
      <c r="C82" s="91"/>
      <c r="D82" s="91"/>
      <c r="E82" s="91"/>
      <c r="F82" s="91"/>
      <c r="G82" s="91"/>
      <c r="H82" s="91"/>
    </row>
    <row r="83" spans="1:8" ht="15.75" x14ac:dyDescent="0.25">
      <c r="A83" s="2" t="s">
        <v>59</v>
      </c>
      <c r="B83" s="3" t="s">
        <v>54</v>
      </c>
      <c r="C83" s="72">
        <v>100</v>
      </c>
      <c r="D83" s="72">
        <v>10.58</v>
      </c>
      <c r="E83" s="72">
        <v>1.41</v>
      </c>
      <c r="F83" s="72">
        <v>6</v>
      </c>
      <c r="G83" s="72">
        <v>8.1999999999999993</v>
      </c>
      <c r="H83" s="72">
        <v>92.8</v>
      </c>
    </row>
    <row r="84" spans="1:8" ht="31.5" x14ac:dyDescent="0.25">
      <c r="A84" s="9">
        <v>96</v>
      </c>
      <c r="B84" s="39" t="s">
        <v>17</v>
      </c>
      <c r="C84" s="7" t="s">
        <v>116</v>
      </c>
      <c r="D84" s="7">
        <v>20.3</v>
      </c>
      <c r="E84" s="7">
        <v>3</v>
      </c>
      <c r="F84" s="7">
        <v>5.8</v>
      </c>
      <c r="G84" s="7">
        <v>29.7</v>
      </c>
      <c r="H84" s="7">
        <v>133</v>
      </c>
    </row>
    <row r="85" spans="1:8" ht="15.75" x14ac:dyDescent="0.25">
      <c r="A85" s="76">
        <v>265</v>
      </c>
      <c r="B85" s="10" t="s">
        <v>74</v>
      </c>
      <c r="C85" s="23">
        <v>280</v>
      </c>
      <c r="D85" s="23">
        <v>46.92</v>
      </c>
      <c r="E85" s="36">
        <v>20.399999999999999</v>
      </c>
      <c r="F85" s="36">
        <v>17.97</v>
      </c>
      <c r="G85" s="36">
        <v>47.4</v>
      </c>
      <c r="H85" s="36">
        <v>456.9</v>
      </c>
    </row>
    <row r="86" spans="1:8" ht="15.75" x14ac:dyDescent="0.25">
      <c r="A86" s="76">
        <v>276</v>
      </c>
      <c r="B86" s="40" t="s">
        <v>44</v>
      </c>
      <c r="C86" s="28">
        <v>200</v>
      </c>
      <c r="D86" s="28">
        <v>12</v>
      </c>
      <c r="E86" s="23">
        <v>0.1</v>
      </c>
      <c r="F86" s="23"/>
      <c r="G86" s="23">
        <v>27.9</v>
      </c>
      <c r="H86" s="28">
        <v>111</v>
      </c>
    </row>
    <row r="87" spans="1:8" ht="15.75" x14ac:dyDescent="0.25">
      <c r="A87" s="9" t="s">
        <v>25</v>
      </c>
      <c r="B87" s="15" t="s">
        <v>8</v>
      </c>
      <c r="C87" s="72">
        <v>30</v>
      </c>
      <c r="D87" s="78">
        <v>2.5</v>
      </c>
      <c r="E87" s="24">
        <v>2.4</v>
      </c>
      <c r="F87" s="24">
        <v>0.5</v>
      </c>
      <c r="G87" s="24">
        <v>12</v>
      </c>
      <c r="H87" s="24">
        <v>66</v>
      </c>
    </row>
    <row r="88" spans="1:8" ht="15.75" x14ac:dyDescent="0.25">
      <c r="A88" s="9" t="s">
        <v>25</v>
      </c>
      <c r="B88" s="15" t="s">
        <v>1</v>
      </c>
      <c r="C88" s="72">
        <v>30</v>
      </c>
      <c r="D88" s="78">
        <v>2.7</v>
      </c>
      <c r="E88" s="24">
        <v>3.2</v>
      </c>
      <c r="F88" s="24">
        <v>1.4</v>
      </c>
      <c r="G88" s="24">
        <v>13.1</v>
      </c>
      <c r="H88" s="24">
        <v>82.2</v>
      </c>
    </row>
    <row r="89" spans="1:8" ht="15.75" x14ac:dyDescent="0.25">
      <c r="A89" s="14"/>
      <c r="B89" s="59"/>
      <c r="C89" s="17">
        <v>895</v>
      </c>
      <c r="D89" s="17">
        <f>SUM(D83:D88)</f>
        <v>95.000000000000014</v>
      </c>
      <c r="E89" s="17">
        <f>SUM(E83:E88)</f>
        <v>30.509999999999998</v>
      </c>
      <c r="F89" s="17">
        <f>SUM(F83:F88)</f>
        <v>31.669999999999998</v>
      </c>
      <c r="G89" s="17">
        <f>SUM(G83:G88)</f>
        <v>138.29999999999998</v>
      </c>
      <c r="H89" s="41">
        <f>SUM(H83:H88)</f>
        <v>941.90000000000009</v>
      </c>
    </row>
    <row r="90" spans="1:8" ht="15.75" x14ac:dyDescent="0.25">
      <c r="A90" s="14"/>
      <c r="B90" s="59"/>
      <c r="C90" s="17"/>
      <c r="D90" s="17"/>
      <c r="E90" s="17"/>
      <c r="F90" s="17"/>
      <c r="G90" s="17"/>
      <c r="H90" s="18">
        <f>H89/2720</f>
        <v>0.34628676470588238</v>
      </c>
    </row>
    <row r="91" spans="1:8" ht="15.75" customHeight="1" x14ac:dyDescent="0.25">
      <c r="A91" s="14"/>
      <c r="B91" s="26" t="s">
        <v>12</v>
      </c>
      <c r="C91" s="17">
        <f>C80+C89</f>
        <v>1495</v>
      </c>
      <c r="D91" s="17"/>
      <c r="E91" s="17">
        <f>E80+E89</f>
        <v>61.26</v>
      </c>
      <c r="F91" s="17">
        <f>F80+F89</f>
        <v>54.870000000000005</v>
      </c>
      <c r="G91" s="17">
        <f>G80+G89</f>
        <v>247.39999999999998</v>
      </c>
      <c r="H91" s="17">
        <f>H80+H89</f>
        <v>1550</v>
      </c>
    </row>
    <row r="92" spans="1:8" ht="15.75" x14ac:dyDescent="0.25">
      <c r="A92" s="14"/>
      <c r="B92" s="26"/>
      <c r="C92" s="17"/>
      <c r="D92" s="17"/>
      <c r="E92" s="17"/>
      <c r="F92" s="17"/>
      <c r="G92" s="17"/>
      <c r="H92" s="18">
        <f>H91/2720</f>
        <v>0.56985294117647056</v>
      </c>
    </row>
    <row r="93" spans="1:8" ht="15.75" x14ac:dyDescent="0.2">
      <c r="A93" s="94" t="s">
        <v>30</v>
      </c>
      <c r="B93" s="94"/>
      <c r="C93" s="94"/>
      <c r="D93" s="94"/>
      <c r="E93" s="94"/>
      <c r="F93" s="94"/>
      <c r="G93" s="94"/>
      <c r="H93" s="94"/>
    </row>
    <row r="94" spans="1:8" ht="15.75" x14ac:dyDescent="0.2">
      <c r="A94" s="91" t="s">
        <v>16</v>
      </c>
      <c r="B94" s="91"/>
      <c r="C94" s="91"/>
      <c r="D94" s="91"/>
      <c r="E94" s="91"/>
      <c r="F94" s="91"/>
      <c r="G94" s="91"/>
      <c r="H94" s="91"/>
    </row>
    <row r="95" spans="1:8" ht="15.75" x14ac:dyDescent="0.2">
      <c r="A95" s="76">
        <v>174</v>
      </c>
      <c r="B95" s="42" t="s">
        <v>63</v>
      </c>
      <c r="C95" s="23" t="s">
        <v>119</v>
      </c>
      <c r="D95" s="23">
        <v>26.6</v>
      </c>
      <c r="E95" s="23">
        <v>4.5999999999999996</v>
      </c>
      <c r="F95" s="23">
        <v>8.4</v>
      </c>
      <c r="G95" s="23">
        <v>33.200000000000003</v>
      </c>
      <c r="H95" s="23">
        <v>227.04</v>
      </c>
    </row>
    <row r="96" spans="1:8" ht="15.75" x14ac:dyDescent="0.25">
      <c r="A96" s="9">
        <v>15</v>
      </c>
      <c r="B96" s="3" t="s">
        <v>19</v>
      </c>
      <c r="C96" s="72">
        <v>15</v>
      </c>
      <c r="D96" s="72">
        <v>17</v>
      </c>
      <c r="E96" s="72">
        <v>3.45</v>
      </c>
      <c r="F96" s="72">
        <v>4.45</v>
      </c>
      <c r="G96" s="72">
        <v>0</v>
      </c>
      <c r="H96" s="72">
        <v>54.5</v>
      </c>
    </row>
    <row r="97" spans="1:8" ht="15.75" x14ac:dyDescent="0.25">
      <c r="A97" s="2">
        <v>14</v>
      </c>
      <c r="B97" s="3" t="s">
        <v>2</v>
      </c>
      <c r="C97" s="72">
        <v>10</v>
      </c>
      <c r="D97" s="72">
        <v>11.88</v>
      </c>
      <c r="E97" s="72">
        <v>0.1</v>
      </c>
      <c r="F97" s="72">
        <v>7.2</v>
      </c>
      <c r="G97" s="72">
        <v>0.13</v>
      </c>
      <c r="H97" s="72">
        <v>65.72</v>
      </c>
    </row>
    <row r="98" spans="1:8" ht="15.75" x14ac:dyDescent="0.25">
      <c r="A98" s="2">
        <v>209</v>
      </c>
      <c r="B98" s="3" t="s">
        <v>52</v>
      </c>
      <c r="C98" s="72">
        <v>40</v>
      </c>
      <c r="D98" s="72">
        <v>13.52</v>
      </c>
      <c r="E98" s="72">
        <v>5.0999999999999996</v>
      </c>
      <c r="F98" s="72">
        <v>4.5999999999999996</v>
      </c>
      <c r="G98" s="72">
        <v>0.3</v>
      </c>
      <c r="H98" s="72">
        <v>63</v>
      </c>
    </row>
    <row r="99" spans="1:8" ht="15.75" x14ac:dyDescent="0.25">
      <c r="A99" s="9">
        <v>580</v>
      </c>
      <c r="B99" s="3" t="s">
        <v>41</v>
      </c>
      <c r="C99" s="72">
        <v>200</v>
      </c>
      <c r="D99" s="72">
        <v>8.6199999999999992</v>
      </c>
      <c r="E99" s="72">
        <v>1.7</v>
      </c>
      <c r="F99" s="72">
        <v>1.3</v>
      </c>
      <c r="G99" s="72">
        <v>17.399999999999999</v>
      </c>
      <c r="H99" s="72">
        <v>88</v>
      </c>
    </row>
    <row r="100" spans="1:8" ht="15.75" x14ac:dyDescent="0.25">
      <c r="A100" s="9" t="s">
        <v>25</v>
      </c>
      <c r="B100" s="3" t="s">
        <v>117</v>
      </c>
      <c r="C100" s="72">
        <v>60</v>
      </c>
      <c r="D100" s="72">
        <v>7.38</v>
      </c>
      <c r="E100" s="72">
        <v>3.9</v>
      </c>
      <c r="F100" s="72">
        <v>1.2</v>
      </c>
      <c r="G100" s="72">
        <v>27.6</v>
      </c>
      <c r="H100" s="72">
        <v>138</v>
      </c>
    </row>
    <row r="101" spans="1:8" ht="15.75" x14ac:dyDescent="0.25">
      <c r="A101" s="9"/>
      <c r="B101" s="10"/>
      <c r="C101" s="28"/>
      <c r="D101" s="28"/>
      <c r="E101" s="23"/>
      <c r="F101" s="23"/>
      <c r="G101" s="28"/>
      <c r="H101" s="29"/>
    </row>
    <row r="102" spans="1:8" ht="15.75" x14ac:dyDescent="0.25">
      <c r="A102" s="15"/>
      <c r="B102" s="10"/>
      <c r="C102" s="17">
        <v>550</v>
      </c>
      <c r="D102" s="17">
        <f>SUM(D95:D101)</f>
        <v>85</v>
      </c>
      <c r="E102" s="17">
        <f>SUM(E95:E101)</f>
        <v>18.849999999999998</v>
      </c>
      <c r="F102" s="17">
        <f>SUM(F95:F101)</f>
        <v>27.15</v>
      </c>
      <c r="G102" s="17">
        <f>SUM(G95:G101)</f>
        <v>78.63</v>
      </c>
      <c r="H102" s="17">
        <f>SUM(H95:H101)</f>
        <v>636.26</v>
      </c>
    </row>
    <row r="103" spans="1:8" ht="15.75" x14ac:dyDescent="0.25">
      <c r="A103" s="15"/>
      <c r="B103" s="10"/>
      <c r="C103" s="17"/>
      <c r="D103" s="17"/>
      <c r="E103" s="17"/>
      <c r="F103" s="17"/>
      <c r="G103" s="17"/>
      <c r="H103" s="18">
        <f>H102/2720</f>
        <v>0.23391911764705883</v>
      </c>
    </row>
    <row r="104" spans="1:8" ht="15.75" x14ac:dyDescent="0.2">
      <c r="A104" s="91" t="s">
        <v>15</v>
      </c>
      <c r="B104" s="91"/>
      <c r="C104" s="91"/>
      <c r="D104" s="91"/>
      <c r="E104" s="91"/>
      <c r="F104" s="91"/>
      <c r="G104" s="91"/>
      <c r="H104" s="91"/>
    </row>
    <row r="105" spans="1:8" ht="15.75" x14ac:dyDescent="0.25">
      <c r="A105" s="37" t="s">
        <v>64</v>
      </c>
      <c r="B105" s="43" t="s">
        <v>65</v>
      </c>
      <c r="C105" s="28">
        <v>100</v>
      </c>
      <c r="D105" s="28">
        <v>15.16</v>
      </c>
      <c r="E105" s="28">
        <v>1.4</v>
      </c>
      <c r="F105" s="28">
        <v>10.1</v>
      </c>
      <c r="G105" s="28">
        <v>6.6</v>
      </c>
      <c r="H105" s="28">
        <v>123</v>
      </c>
    </row>
    <row r="106" spans="1:8" ht="31.5" x14ac:dyDescent="0.2">
      <c r="A106" s="76">
        <v>166</v>
      </c>
      <c r="B106" s="44" t="s">
        <v>66</v>
      </c>
      <c r="C106" s="45">
        <v>250</v>
      </c>
      <c r="D106" s="45">
        <v>10</v>
      </c>
      <c r="E106" s="23">
        <v>3.9</v>
      </c>
      <c r="F106" s="23">
        <v>2.8</v>
      </c>
      <c r="G106" s="23">
        <v>20</v>
      </c>
      <c r="H106" s="23">
        <v>121</v>
      </c>
    </row>
    <row r="107" spans="1:8" ht="15.75" x14ac:dyDescent="0.25">
      <c r="A107" s="9" t="s">
        <v>120</v>
      </c>
      <c r="B107" s="35" t="s">
        <v>86</v>
      </c>
      <c r="C107" s="23">
        <v>120</v>
      </c>
      <c r="D107" s="23">
        <v>38.32</v>
      </c>
      <c r="E107" s="36">
        <v>9.9</v>
      </c>
      <c r="F107" s="36">
        <v>8.5</v>
      </c>
      <c r="G107" s="36">
        <v>9.9</v>
      </c>
      <c r="H107" s="36">
        <v>163</v>
      </c>
    </row>
    <row r="108" spans="1:8" ht="15.75" x14ac:dyDescent="0.25">
      <c r="A108" s="13">
        <v>128</v>
      </c>
      <c r="B108" s="15" t="s">
        <v>24</v>
      </c>
      <c r="C108" s="72">
        <v>180</v>
      </c>
      <c r="D108" s="72">
        <v>18</v>
      </c>
      <c r="E108" s="23">
        <v>3.7</v>
      </c>
      <c r="F108" s="23">
        <v>6.48</v>
      </c>
      <c r="G108" s="23">
        <v>24.3</v>
      </c>
      <c r="H108" s="23">
        <v>169.2</v>
      </c>
    </row>
    <row r="109" spans="1:8" ht="15.75" x14ac:dyDescent="0.2">
      <c r="A109" s="76">
        <v>538</v>
      </c>
      <c r="B109" s="35" t="s">
        <v>56</v>
      </c>
      <c r="C109" s="23">
        <v>200</v>
      </c>
      <c r="D109" s="23">
        <v>8.32</v>
      </c>
      <c r="E109" s="23">
        <v>0.2</v>
      </c>
      <c r="F109" s="23">
        <v>0.2</v>
      </c>
      <c r="G109" s="23">
        <v>27.9</v>
      </c>
      <c r="H109" s="23">
        <v>115</v>
      </c>
    </row>
    <row r="110" spans="1:8" ht="15.75" x14ac:dyDescent="0.25">
      <c r="A110" s="9" t="s">
        <v>25</v>
      </c>
      <c r="B110" s="15" t="s">
        <v>8</v>
      </c>
      <c r="C110" s="72">
        <v>30</v>
      </c>
      <c r="D110" s="78">
        <v>2.5</v>
      </c>
      <c r="E110" s="24">
        <v>2.4</v>
      </c>
      <c r="F110" s="24">
        <v>0.5</v>
      </c>
      <c r="G110" s="24">
        <v>12</v>
      </c>
      <c r="H110" s="24">
        <v>66</v>
      </c>
    </row>
    <row r="111" spans="1:8" ht="15.75" x14ac:dyDescent="0.25">
      <c r="A111" s="9" t="s">
        <v>25</v>
      </c>
      <c r="B111" s="15" t="s">
        <v>1</v>
      </c>
      <c r="C111" s="72">
        <v>30</v>
      </c>
      <c r="D111" s="78">
        <v>2.7</v>
      </c>
      <c r="E111" s="24">
        <v>3.2</v>
      </c>
      <c r="F111" s="24">
        <v>1.4</v>
      </c>
      <c r="G111" s="24">
        <v>13.1</v>
      </c>
      <c r="H111" s="24">
        <v>82.2</v>
      </c>
    </row>
    <row r="112" spans="1:8" ht="15.75" x14ac:dyDescent="0.25">
      <c r="A112" s="14"/>
      <c r="B112" s="59"/>
      <c r="C112" s="17">
        <f t="shared" ref="C112:H112" si="4">SUM(C105:C111)</f>
        <v>910</v>
      </c>
      <c r="D112" s="17">
        <f t="shared" si="4"/>
        <v>95.000000000000014</v>
      </c>
      <c r="E112" s="17">
        <f t="shared" si="4"/>
        <v>24.699999999999996</v>
      </c>
      <c r="F112" s="17">
        <f t="shared" si="4"/>
        <v>29.979999999999997</v>
      </c>
      <c r="G112" s="17">
        <f t="shared" si="4"/>
        <v>113.79999999999998</v>
      </c>
      <c r="H112" s="17">
        <f t="shared" si="4"/>
        <v>839.40000000000009</v>
      </c>
    </row>
    <row r="113" spans="1:8" ht="15.75" customHeight="1" x14ac:dyDescent="0.25">
      <c r="A113" s="14"/>
      <c r="B113" s="59"/>
      <c r="C113" s="17"/>
      <c r="D113" s="17"/>
      <c r="E113" s="17"/>
      <c r="F113" s="17"/>
      <c r="G113" s="17"/>
      <c r="H113" s="18">
        <f>H112/2720</f>
        <v>0.30860294117647064</v>
      </c>
    </row>
    <row r="114" spans="1:8" ht="15.75" x14ac:dyDescent="0.25">
      <c r="A114" s="14"/>
      <c r="B114" s="26" t="s">
        <v>12</v>
      </c>
      <c r="C114" s="17">
        <f>C102+C112</f>
        <v>1460</v>
      </c>
      <c r="D114" s="17"/>
      <c r="E114" s="17">
        <f>E102+E112</f>
        <v>43.55</v>
      </c>
      <c r="F114" s="17">
        <f>F102+F112</f>
        <v>57.129999999999995</v>
      </c>
      <c r="G114" s="17">
        <f>G102+G112</f>
        <v>192.42999999999998</v>
      </c>
      <c r="H114" s="17">
        <f>H102+H112</f>
        <v>1475.66</v>
      </c>
    </row>
    <row r="115" spans="1:8" ht="15.75" x14ac:dyDescent="0.25">
      <c r="A115" s="60"/>
      <c r="B115" s="60"/>
      <c r="C115" s="46"/>
      <c r="D115" s="46"/>
      <c r="E115" s="46"/>
      <c r="F115" s="46"/>
      <c r="G115" s="46"/>
      <c r="H115" s="18">
        <f>H114/2720</f>
        <v>0.54252205882352944</v>
      </c>
    </row>
    <row r="116" spans="1:8" ht="15.75" x14ac:dyDescent="0.2">
      <c r="A116" s="94" t="s">
        <v>31</v>
      </c>
      <c r="B116" s="94"/>
      <c r="C116" s="94"/>
      <c r="D116" s="94"/>
      <c r="E116" s="94"/>
      <c r="F116" s="94"/>
      <c r="G116" s="94"/>
      <c r="H116" s="94"/>
    </row>
    <row r="117" spans="1:8" ht="15.75" x14ac:dyDescent="0.2">
      <c r="A117" s="91" t="s">
        <v>16</v>
      </c>
      <c r="B117" s="91"/>
      <c r="C117" s="91"/>
      <c r="D117" s="91"/>
      <c r="E117" s="91"/>
      <c r="F117" s="91"/>
      <c r="G117" s="91"/>
      <c r="H117" s="91"/>
    </row>
    <row r="118" spans="1:8" ht="31.5" x14ac:dyDescent="0.2">
      <c r="A118" s="5" t="s">
        <v>84</v>
      </c>
      <c r="B118" s="33" t="s">
        <v>85</v>
      </c>
      <c r="C118" s="7">
        <v>120</v>
      </c>
      <c r="D118" s="7">
        <v>44.12</v>
      </c>
      <c r="E118" s="7">
        <v>9.6</v>
      </c>
      <c r="F118" s="7">
        <v>11.74</v>
      </c>
      <c r="G118" s="7">
        <v>10.76</v>
      </c>
      <c r="H118" s="8">
        <v>187</v>
      </c>
    </row>
    <row r="119" spans="1:8" ht="15.75" x14ac:dyDescent="0.25">
      <c r="A119" s="76">
        <v>171</v>
      </c>
      <c r="B119" s="10" t="s">
        <v>36</v>
      </c>
      <c r="C119" s="23">
        <v>180</v>
      </c>
      <c r="D119" s="23">
        <v>18</v>
      </c>
      <c r="E119" s="36">
        <v>9.8000000000000007</v>
      </c>
      <c r="F119" s="36">
        <v>7.56</v>
      </c>
      <c r="G119" s="36">
        <v>46.44</v>
      </c>
      <c r="H119" s="36">
        <v>294</v>
      </c>
    </row>
    <row r="120" spans="1:8" ht="15.75" x14ac:dyDescent="0.25">
      <c r="A120" s="9">
        <v>686</v>
      </c>
      <c r="B120" s="3" t="s">
        <v>38</v>
      </c>
      <c r="C120" s="72">
        <v>200</v>
      </c>
      <c r="D120" s="72">
        <v>6.18</v>
      </c>
      <c r="E120" s="72">
        <v>0.2</v>
      </c>
      <c r="F120" s="72">
        <v>0</v>
      </c>
      <c r="G120" s="72">
        <v>10.199999999999999</v>
      </c>
      <c r="H120" s="72">
        <v>41</v>
      </c>
    </row>
    <row r="121" spans="1:8" ht="15.75" x14ac:dyDescent="0.25">
      <c r="A121" s="9" t="s">
        <v>25</v>
      </c>
      <c r="B121" s="3" t="s">
        <v>145</v>
      </c>
      <c r="C121" s="89">
        <v>40</v>
      </c>
      <c r="D121" s="89">
        <v>10</v>
      </c>
      <c r="E121" s="89">
        <v>2.2000000000000002</v>
      </c>
      <c r="F121" s="89">
        <v>2</v>
      </c>
      <c r="G121" s="89">
        <v>30.5</v>
      </c>
      <c r="H121" s="89">
        <v>144.80000000000001</v>
      </c>
    </row>
    <row r="122" spans="1:8" ht="15.75" x14ac:dyDescent="0.25">
      <c r="A122" s="9" t="s">
        <v>25</v>
      </c>
      <c r="B122" s="3" t="s">
        <v>117</v>
      </c>
      <c r="C122" s="89">
        <v>50</v>
      </c>
      <c r="D122" s="89">
        <v>6.7</v>
      </c>
      <c r="E122" s="89">
        <v>3.25</v>
      </c>
      <c r="F122" s="89">
        <v>1</v>
      </c>
      <c r="G122" s="89">
        <v>23</v>
      </c>
      <c r="H122" s="89">
        <v>115</v>
      </c>
    </row>
    <row r="123" spans="1:8" ht="15.75" x14ac:dyDescent="0.25">
      <c r="A123" s="14"/>
      <c r="B123" s="76"/>
      <c r="C123" s="17">
        <f t="shared" ref="C123:H123" si="5">SUM(C118:C122)</f>
        <v>590</v>
      </c>
      <c r="D123" s="17">
        <f t="shared" si="5"/>
        <v>85</v>
      </c>
      <c r="E123" s="17">
        <f t="shared" si="5"/>
        <v>25.049999999999997</v>
      </c>
      <c r="F123" s="17">
        <f t="shared" si="5"/>
        <v>22.3</v>
      </c>
      <c r="G123" s="17">
        <f t="shared" si="5"/>
        <v>120.89999999999999</v>
      </c>
      <c r="H123" s="17">
        <f t="shared" si="5"/>
        <v>781.8</v>
      </c>
    </row>
    <row r="124" spans="1:8" ht="15.75" x14ac:dyDescent="0.25">
      <c r="A124" s="14"/>
      <c r="B124" s="76"/>
      <c r="C124" s="17"/>
      <c r="D124" s="17"/>
      <c r="E124" s="17"/>
      <c r="F124" s="17"/>
      <c r="G124" s="17"/>
      <c r="H124" s="18">
        <f>H123/2720</f>
        <v>0.28742647058823528</v>
      </c>
    </row>
    <row r="125" spans="1:8" ht="15.75" x14ac:dyDescent="0.2">
      <c r="A125" s="91" t="s">
        <v>15</v>
      </c>
      <c r="B125" s="91"/>
      <c r="C125" s="91"/>
      <c r="D125" s="91"/>
      <c r="E125" s="91"/>
      <c r="F125" s="91"/>
      <c r="G125" s="91"/>
      <c r="H125" s="91"/>
    </row>
    <row r="126" spans="1:8" ht="15.75" x14ac:dyDescent="0.2">
      <c r="A126" s="75">
        <v>484</v>
      </c>
      <c r="B126" s="30" t="s">
        <v>40</v>
      </c>
      <c r="C126" s="23">
        <v>100</v>
      </c>
      <c r="D126" s="23">
        <v>10.54</v>
      </c>
      <c r="E126" s="31">
        <v>1.1299999999999999</v>
      </c>
      <c r="F126" s="31">
        <v>4.5</v>
      </c>
      <c r="G126" s="31">
        <v>9.8000000000000007</v>
      </c>
      <c r="H126" s="31">
        <v>66</v>
      </c>
    </row>
    <row r="127" spans="1:8" ht="15.75" x14ac:dyDescent="0.2">
      <c r="A127" s="37" t="s">
        <v>100</v>
      </c>
      <c r="B127" s="30" t="s">
        <v>81</v>
      </c>
      <c r="C127" s="23">
        <v>250</v>
      </c>
      <c r="D127" s="23">
        <v>15.6</v>
      </c>
      <c r="E127" s="23">
        <v>3.7</v>
      </c>
      <c r="F127" s="23">
        <v>2.8</v>
      </c>
      <c r="G127" s="23">
        <v>19.600000000000001</v>
      </c>
      <c r="H127" s="23">
        <v>119</v>
      </c>
    </row>
    <row r="128" spans="1:8" ht="15.75" x14ac:dyDescent="0.25">
      <c r="A128" s="9" t="s">
        <v>101</v>
      </c>
      <c r="B128" s="35" t="s">
        <v>67</v>
      </c>
      <c r="C128" s="23">
        <v>120</v>
      </c>
      <c r="D128" s="23">
        <v>40.32</v>
      </c>
      <c r="E128" s="36">
        <v>10.6</v>
      </c>
      <c r="F128" s="36">
        <v>16.5</v>
      </c>
      <c r="G128" s="36">
        <v>9.1999999999999993</v>
      </c>
      <c r="H128" s="36">
        <v>227</v>
      </c>
    </row>
    <row r="129" spans="1:8" ht="15.75" x14ac:dyDescent="0.2">
      <c r="A129" s="37" t="s">
        <v>102</v>
      </c>
      <c r="B129" s="35" t="s">
        <v>77</v>
      </c>
      <c r="C129" s="23">
        <v>180</v>
      </c>
      <c r="D129" s="23">
        <v>16.079999999999998</v>
      </c>
      <c r="E129" s="23">
        <v>4.5999999999999996</v>
      </c>
      <c r="F129" s="23">
        <v>5.15</v>
      </c>
      <c r="G129" s="23">
        <v>11.8</v>
      </c>
      <c r="H129" s="23">
        <v>130.80000000000001</v>
      </c>
    </row>
    <row r="130" spans="1:8" ht="15.75" x14ac:dyDescent="0.25">
      <c r="A130" s="9">
        <v>349</v>
      </c>
      <c r="B130" s="15" t="s">
        <v>4</v>
      </c>
      <c r="C130" s="72">
        <v>200</v>
      </c>
      <c r="D130" s="72">
        <v>7.26</v>
      </c>
      <c r="E130" s="24">
        <v>0.6</v>
      </c>
      <c r="F130" s="24">
        <v>0.1</v>
      </c>
      <c r="G130" s="24">
        <v>31.7</v>
      </c>
      <c r="H130" s="24">
        <v>131</v>
      </c>
    </row>
    <row r="131" spans="1:8" ht="15.75" x14ac:dyDescent="0.25">
      <c r="A131" s="9" t="s">
        <v>25</v>
      </c>
      <c r="B131" s="15" t="s">
        <v>8</v>
      </c>
      <c r="C131" s="72">
        <v>30</v>
      </c>
      <c r="D131" s="72">
        <v>2.5</v>
      </c>
      <c r="E131" s="24">
        <v>2.4</v>
      </c>
      <c r="F131" s="24">
        <v>0.5</v>
      </c>
      <c r="G131" s="24">
        <v>12</v>
      </c>
      <c r="H131" s="24">
        <v>66</v>
      </c>
    </row>
    <row r="132" spans="1:8" ht="15.75" customHeight="1" x14ac:dyDescent="0.25">
      <c r="A132" s="9" t="s">
        <v>25</v>
      </c>
      <c r="B132" s="15" t="s">
        <v>1</v>
      </c>
      <c r="C132" s="72">
        <v>30</v>
      </c>
      <c r="D132" s="72">
        <v>2.7</v>
      </c>
      <c r="E132" s="24">
        <v>3.2</v>
      </c>
      <c r="F132" s="24">
        <v>1.4</v>
      </c>
      <c r="G132" s="24">
        <v>13.1</v>
      </c>
      <c r="H132" s="24">
        <v>82.2</v>
      </c>
    </row>
    <row r="133" spans="1:8" ht="15.75" x14ac:dyDescent="0.25">
      <c r="A133" s="14"/>
      <c r="B133" s="76"/>
      <c r="C133" s="17">
        <f t="shared" ref="C133:H133" si="6">SUM(C126:C132)</f>
        <v>910</v>
      </c>
      <c r="D133" s="17">
        <f t="shared" si="6"/>
        <v>95.000000000000014</v>
      </c>
      <c r="E133" s="17">
        <f t="shared" si="6"/>
        <v>26.23</v>
      </c>
      <c r="F133" s="17">
        <f t="shared" si="6"/>
        <v>30.950000000000003</v>
      </c>
      <c r="G133" s="17">
        <f t="shared" si="6"/>
        <v>107.2</v>
      </c>
      <c r="H133" s="25">
        <f t="shared" si="6"/>
        <v>822</v>
      </c>
    </row>
    <row r="134" spans="1:8" ht="15.75" x14ac:dyDescent="0.25">
      <c r="A134" s="14"/>
      <c r="B134" s="76"/>
      <c r="C134" s="17"/>
      <c r="D134" s="17"/>
      <c r="E134" s="17"/>
      <c r="F134" s="17"/>
      <c r="G134" s="17"/>
      <c r="H134" s="18">
        <f>H133/2720</f>
        <v>0.30220588235294116</v>
      </c>
    </row>
    <row r="135" spans="1:8" ht="15.75" x14ac:dyDescent="0.25">
      <c r="A135" s="14"/>
      <c r="B135" s="26" t="s">
        <v>12</v>
      </c>
      <c r="C135" s="17">
        <f>C123+C133</f>
        <v>1500</v>
      </c>
      <c r="D135" s="17"/>
      <c r="E135" s="17">
        <f>E123+E133</f>
        <v>51.28</v>
      </c>
      <c r="F135" s="17">
        <f>F123+F133</f>
        <v>53.25</v>
      </c>
      <c r="G135" s="17">
        <f>G123+G133</f>
        <v>228.1</v>
      </c>
      <c r="H135" s="17">
        <f>H123+H133</f>
        <v>1603.8</v>
      </c>
    </row>
    <row r="136" spans="1:8" ht="15.75" x14ac:dyDescent="0.25">
      <c r="A136" s="14"/>
      <c r="B136" s="26"/>
      <c r="C136" s="17"/>
      <c r="D136" s="17"/>
      <c r="E136" s="17"/>
      <c r="F136" s="17"/>
      <c r="G136" s="17"/>
      <c r="H136" s="18">
        <f>H135/2720</f>
        <v>0.58963235294117644</v>
      </c>
    </row>
    <row r="137" spans="1:8" ht="15.75" x14ac:dyDescent="0.2">
      <c r="A137" s="94" t="s">
        <v>32</v>
      </c>
      <c r="B137" s="94"/>
      <c r="C137" s="94"/>
      <c r="D137" s="94"/>
      <c r="E137" s="94"/>
      <c r="F137" s="94"/>
      <c r="G137" s="94"/>
      <c r="H137" s="94"/>
    </row>
    <row r="138" spans="1:8" ht="15.75" x14ac:dyDescent="0.2">
      <c r="A138" s="91" t="s">
        <v>16</v>
      </c>
      <c r="B138" s="91"/>
      <c r="C138" s="91"/>
      <c r="D138" s="91"/>
      <c r="E138" s="91"/>
      <c r="F138" s="91"/>
      <c r="G138" s="91"/>
      <c r="H138" s="91"/>
    </row>
    <row r="139" spans="1:8" ht="15.75" x14ac:dyDescent="0.2">
      <c r="A139" s="47"/>
      <c r="B139" s="42"/>
      <c r="C139" s="23"/>
      <c r="D139" s="23"/>
      <c r="E139" s="36"/>
      <c r="F139" s="36"/>
      <c r="G139" s="36"/>
      <c r="H139" s="36"/>
    </row>
    <row r="140" spans="1:8" ht="15.75" x14ac:dyDescent="0.25">
      <c r="A140" s="9">
        <v>210</v>
      </c>
      <c r="B140" s="10" t="s">
        <v>20</v>
      </c>
      <c r="C140" s="38">
        <v>200</v>
      </c>
      <c r="D140" s="38">
        <v>28.04</v>
      </c>
      <c r="E140" s="12">
        <v>15.07</v>
      </c>
      <c r="F140" s="12">
        <v>26</v>
      </c>
      <c r="G140" s="12">
        <v>3.07</v>
      </c>
      <c r="H140" s="12">
        <v>317.3</v>
      </c>
    </row>
    <row r="141" spans="1:8" ht="15.75" x14ac:dyDescent="0.25">
      <c r="A141" s="9">
        <v>15</v>
      </c>
      <c r="B141" s="3" t="s">
        <v>19</v>
      </c>
      <c r="C141" s="72">
        <v>10</v>
      </c>
      <c r="D141" s="72">
        <v>11</v>
      </c>
      <c r="E141" s="72">
        <v>2.2999999999999998</v>
      </c>
      <c r="F141" s="72">
        <v>2.95</v>
      </c>
      <c r="G141" s="72">
        <v>0</v>
      </c>
      <c r="H141" s="72">
        <v>47</v>
      </c>
    </row>
    <row r="142" spans="1:8" ht="15.75" x14ac:dyDescent="0.25">
      <c r="A142" s="2">
        <v>14</v>
      </c>
      <c r="B142" s="3" t="s">
        <v>2</v>
      </c>
      <c r="C142" s="72">
        <v>10</v>
      </c>
      <c r="D142" s="72">
        <v>11.88</v>
      </c>
      <c r="E142" s="72">
        <v>0.1</v>
      </c>
      <c r="F142" s="72">
        <v>7.2</v>
      </c>
      <c r="G142" s="72">
        <v>0.13</v>
      </c>
      <c r="H142" s="72">
        <v>65.72</v>
      </c>
    </row>
    <row r="143" spans="1:8" ht="15.75" x14ac:dyDescent="0.25">
      <c r="A143" s="9" t="s">
        <v>25</v>
      </c>
      <c r="B143" s="3" t="s">
        <v>18</v>
      </c>
      <c r="C143" s="72">
        <v>30</v>
      </c>
      <c r="D143" s="72">
        <v>4.38</v>
      </c>
      <c r="E143" s="72">
        <v>1.95</v>
      </c>
      <c r="F143" s="72">
        <v>0.6</v>
      </c>
      <c r="G143" s="72">
        <v>13.8</v>
      </c>
      <c r="H143" s="72">
        <v>69</v>
      </c>
    </row>
    <row r="144" spans="1:8" ht="15.75" x14ac:dyDescent="0.25">
      <c r="A144" s="13">
        <v>379</v>
      </c>
      <c r="B144" s="3" t="s">
        <v>43</v>
      </c>
      <c r="C144" s="23">
        <v>200</v>
      </c>
      <c r="D144" s="23">
        <v>16.52</v>
      </c>
      <c r="E144" s="23">
        <v>1.5</v>
      </c>
      <c r="F144" s="23">
        <v>1.3</v>
      </c>
      <c r="G144" s="23">
        <v>22.4</v>
      </c>
      <c r="H144" s="23">
        <v>107</v>
      </c>
    </row>
    <row r="145" spans="1:8" ht="15.75" x14ac:dyDescent="0.25">
      <c r="A145" s="76"/>
      <c r="B145" s="10" t="s">
        <v>42</v>
      </c>
      <c r="C145" s="28">
        <v>100</v>
      </c>
      <c r="D145" s="28">
        <v>13.18</v>
      </c>
      <c r="E145" s="23">
        <v>0.4</v>
      </c>
      <c r="F145" s="23">
        <v>0.4</v>
      </c>
      <c r="G145" s="28">
        <v>9.8000000000000007</v>
      </c>
      <c r="H145" s="29">
        <v>47</v>
      </c>
    </row>
    <row r="146" spans="1:8" ht="15.75" x14ac:dyDescent="0.25">
      <c r="A146" s="14"/>
      <c r="B146" s="59"/>
      <c r="C146" s="17">
        <f t="shared" ref="C146:H146" si="7">SUM(C140:C145)</f>
        <v>550</v>
      </c>
      <c r="D146" s="17">
        <f t="shared" si="7"/>
        <v>85</v>
      </c>
      <c r="E146" s="17">
        <f t="shared" si="7"/>
        <v>21.32</v>
      </c>
      <c r="F146" s="17">
        <f t="shared" si="7"/>
        <v>38.449999999999996</v>
      </c>
      <c r="G146" s="17">
        <f t="shared" si="7"/>
        <v>49.2</v>
      </c>
      <c r="H146" s="17">
        <f t="shared" si="7"/>
        <v>653.02</v>
      </c>
    </row>
    <row r="147" spans="1:8" ht="15.75" x14ac:dyDescent="0.25">
      <c r="A147" s="14"/>
      <c r="B147" s="76"/>
      <c r="C147" s="73"/>
      <c r="D147" s="73"/>
      <c r="E147" s="17"/>
      <c r="F147" s="17"/>
      <c r="G147" s="17"/>
      <c r="H147" s="18">
        <f>H146/2720</f>
        <v>0.24008088235294117</v>
      </c>
    </row>
    <row r="148" spans="1:8" ht="15.75" x14ac:dyDescent="0.2">
      <c r="A148" s="91" t="s">
        <v>15</v>
      </c>
      <c r="B148" s="91"/>
      <c r="C148" s="91"/>
      <c r="D148" s="91"/>
      <c r="E148" s="91"/>
      <c r="F148" s="91"/>
      <c r="G148" s="91"/>
      <c r="H148" s="91"/>
    </row>
    <row r="149" spans="1:8" ht="15.75" x14ac:dyDescent="0.2">
      <c r="A149" s="75">
        <v>212</v>
      </c>
      <c r="B149" s="6" t="s">
        <v>69</v>
      </c>
      <c r="C149" s="23">
        <v>100</v>
      </c>
      <c r="D149" s="23">
        <v>15.82</v>
      </c>
      <c r="E149" s="31">
        <v>1.3</v>
      </c>
      <c r="F149" s="31">
        <v>6.8</v>
      </c>
      <c r="G149" s="31">
        <v>10.15</v>
      </c>
      <c r="H149" s="31">
        <v>107.7</v>
      </c>
    </row>
    <row r="150" spans="1:8" ht="15.75" x14ac:dyDescent="0.2">
      <c r="A150" s="76">
        <v>88</v>
      </c>
      <c r="B150" s="19" t="s">
        <v>70</v>
      </c>
      <c r="C150" s="32" t="s">
        <v>121</v>
      </c>
      <c r="D150" s="32">
        <v>17.52</v>
      </c>
      <c r="E150" s="23">
        <v>3.1</v>
      </c>
      <c r="F150" s="23">
        <v>5.6</v>
      </c>
      <c r="G150" s="23">
        <v>11.75</v>
      </c>
      <c r="H150" s="23">
        <v>96</v>
      </c>
    </row>
    <row r="151" spans="1:8" ht="15.75" x14ac:dyDescent="0.2">
      <c r="A151" s="5">
        <v>290</v>
      </c>
      <c r="B151" s="6" t="s">
        <v>82</v>
      </c>
      <c r="C151" s="7">
        <v>100</v>
      </c>
      <c r="D151" s="7">
        <v>34.36</v>
      </c>
      <c r="E151" s="7">
        <v>15.2</v>
      </c>
      <c r="F151" s="7">
        <v>12.7</v>
      </c>
      <c r="G151" s="7">
        <v>15.3</v>
      </c>
      <c r="H151" s="8">
        <v>215</v>
      </c>
    </row>
    <row r="152" spans="1:8" ht="15.75" x14ac:dyDescent="0.25">
      <c r="A152" s="76">
        <v>302</v>
      </c>
      <c r="B152" s="15" t="s">
        <v>92</v>
      </c>
      <c r="C152" s="72">
        <v>180</v>
      </c>
      <c r="D152" s="72">
        <v>12.1</v>
      </c>
      <c r="E152" s="34">
        <v>6.8</v>
      </c>
      <c r="F152" s="34">
        <v>5.9</v>
      </c>
      <c r="G152" s="34">
        <v>45.36</v>
      </c>
      <c r="H152" s="34">
        <v>268</v>
      </c>
    </row>
    <row r="153" spans="1:8" ht="15.75" x14ac:dyDescent="0.25">
      <c r="A153" s="9">
        <v>389</v>
      </c>
      <c r="B153" s="15" t="s">
        <v>49</v>
      </c>
      <c r="C153" s="72">
        <v>200</v>
      </c>
      <c r="D153" s="72">
        <v>10</v>
      </c>
      <c r="E153" s="24">
        <v>1</v>
      </c>
      <c r="F153" s="24">
        <v>0.2</v>
      </c>
      <c r="G153" s="24">
        <v>19.8</v>
      </c>
      <c r="H153" s="24">
        <v>86</v>
      </c>
    </row>
    <row r="154" spans="1:8" ht="15.75" x14ac:dyDescent="0.25">
      <c r="A154" s="9" t="s">
        <v>25</v>
      </c>
      <c r="B154" s="15" t="s">
        <v>1</v>
      </c>
      <c r="C154" s="72">
        <v>30</v>
      </c>
      <c r="D154" s="72">
        <v>2.7</v>
      </c>
      <c r="E154" s="24">
        <v>2.4</v>
      </c>
      <c r="F154" s="24">
        <v>0.5</v>
      </c>
      <c r="G154" s="24">
        <v>12</v>
      </c>
      <c r="H154" s="24">
        <v>66</v>
      </c>
    </row>
    <row r="155" spans="1:8" ht="15.75" customHeight="1" x14ac:dyDescent="0.25">
      <c r="A155" s="9" t="s">
        <v>25</v>
      </c>
      <c r="B155" s="15" t="s">
        <v>8</v>
      </c>
      <c r="C155" s="72">
        <v>30</v>
      </c>
      <c r="D155" s="72">
        <v>2.5</v>
      </c>
      <c r="E155" s="24">
        <v>3.2</v>
      </c>
      <c r="F155" s="24">
        <v>1.4</v>
      </c>
      <c r="G155" s="24">
        <v>13.1</v>
      </c>
      <c r="H155" s="24">
        <v>82.2</v>
      </c>
    </row>
    <row r="156" spans="1:8" ht="15.75" x14ac:dyDescent="0.25">
      <c r="A156" s="14"/>
      <c r="B156" s="59"/>
      <c r="C156" s="17">
        <v>900</v>
      </c>
      <c r="D156" s="17">
        <f>SUM(D149:D155)</f>
        <v>95</v>
      </c>
      <c r="E156" s="17">
        <f>SUM(E149:E155)</f>
        <v>33</v>
      </c>
      <c r="F156" s="17">
        <f>SUM(F149:F155)</f>
        <v>33.1</v>
      </c>
      <c r="G156" s="17">
        <f>SUM(G149:G155)</f>
        <v>127.46</v>
      </c>
      <c r="H156" s="17">
        <f>SUM(H149:H155)</f>
        <v>920.90000000000009</v>
      </c>
    </row>
    <row r="157" spans="1:8" ht="15.75" x14ac:dyDescent="0.25">
      <c r="A157" s="14"/>
      <c r="B157" s="59"/>
      <c r="C157" s="17"/>
      <c r="D157" s="17"/>
      <c r="E157" s="17"/>
      <c r="F157" s="17"/>
      <c r="G157" s="17"/>
      <c r="H157" s="18">
        <f>H156/2720</f>
        <v>0.33856617647058829</v>
      </c>
    </row>
    <row r="158" spans="1:8" ht="15.75" x14ac:dyDescent="0.25">
      <c r="A158" s="14"/>
      <c r="B158" s="26" t="s">
        <v>12</v>
      </c>
      <c r="C158" s="17">
        <f>C146+C156</f>
        <v>1450</v>
      </c>
      <c r="D158" s="17"/>
      <c r="E158" s="17">
        <f>E146+E156</f>
        <v>54.32</v>
      </c>
      <c r="F158" s="17">
        <f>F146+F156</f>
        <v>71.55</v>
      </c>
      <c r="G158" s="17">
        <f>G146+G156</f>
        <v>176.66</v>
      </c>
      <c r="H158" s="17">
        <f>H146+H156</f>
        <v>1573.92</v>
      </c>
    </row>
    <row r="159" spans="1:8" ht="15.75" x14ac:dyDescent="0.25">
      <c r="A159" s="14"/>
      <c r="B159" s="26"/>
      <c r="C159" s="17"/>
      <c r="D159" s="17"/>
      <c r="E159" s="17"/>
      <c r="F159" s="17"/>
      <c r="G159" s="17"/>
      <c r="H159" s="18">
        <f>H158/2720</f>
        <v>0.5786470588235294</v>
      </c>
    </row>
    <row r="160" spans="1:8" ht="15.75" x14ac:dyDescent="0.2">
      <c r="A160" s="94" t="s">
        <v>33</v>
      </c>
      <c r="B160" s="94"/>
      <c r="C160" s="94"/>
      <c r="D160" s="94"/>
      <c r="E160" s="94"/>
      <c r="F160" s="94"/>
      <c r="G160" s="94"/>
      <c r="H160" s="94"/>
    </row>
    <row r="161" spans="1:8" ht="15.75" x14ac:dyDescent="0.2">
      <c r="A161" s="91" t="s">
        <v>14</v>
      </c>
      <c r="B161" s="91"/>
      <c r="C161" s="91"/>
      <c r="D161" s="91"/>
      <c r="E161" s="91"/>
      <c r="F161" s="91"/>
      <c r="G161" s="91"/>
      <c r="H161" s="91"/>
    </row>
    <row r="162" spans="1:8" ht="15.75" x14ac:dyDescent="0.25">
      <c r="A162" s="9"/>
      <c r="B162" s="35"/>
      <c r="C162" s="23"/>
      <c r="D162" s="23"/>
      <c r="E162" s="36"/>
      <c r="F162" s="36"/>
      <c r="G162" s="36"/>
      <c r="H162" s="36"/>
    </row>
    <row r="163" spans="1:8" ht="15.75" x14ac:dyDescent="0.25">
      <c r="A163" s="9">
        <v>265</v>
      </c>
      <c r="B163" s="10" t="s">
        <v>93</v>
      </c>
      <c r="C163" s="11">
        <v>280</v>
      </c>
      <c r="D163" s="11">
        <v>70</v>
      </c>
      <c r="E163" s="12">
        <v>15.66</v>
      </c>
      <c r="F163" s="12">
        <v>13.9</v>
      </c>
      <c r="G163" s="12">
        <v>46.8</v>
      </c>
      <c r="H163" s="12">
        <v>382.6</v>
      </c>
    </row>
    <row r="164" spans="1:8" ht="15.75" x14ac:dyDescent="0.25">
      <c r="A164" s="13">
        <v>376</v>
      </c>
      <c r="B164" s="3" t="s">
        <v>0</v>
      </c>
      <c r="C164" s="72">
        <v>200</v>
      </c>
      <c r="D164" s="72">
        <v>3.12</v>
      </c>
      <c r="E164" s="72">
        <v>0.2</v>
      </c>
      <c r="F164" s="72">
        <v>0.1</v>
      </c>
      <c r="G164" s="72">
        <v>15</v>
      </c>
      <c r="H164" s="72">
        <v>60</v>
      </c>
    </row>
    <row r="165" spans="1:8" ht="15.75" x14ac:dyDescent="0.25">
      <c r="A165" s="9" t="s">
        <v>25</v>
      </c>
      <c r="B165" s="3" t="s">
        <v>18</v>
      </c>
      <c r="C165" s="72">
        <v>30</v>
      </c>
      <c r="D165" s="72">
        <v>4.38</v>
      </c>
      <c r="E165" s="72">
        <v>1.95</v>
      </c>
      <c r="F165" s="72">
        <v>0.6</v>
      </c>
      <c r="G165" s="72">
        <v>13.8</v>
      </c>
      <c r="H165" s="72">
        <v>69</v>
      </c>
    </row>
    <row r="166" spans="1:8" ht="15.75" x14ac:dyDescent="0.25">
      <c r="A166" s="9" t="s">
        <v>25</v>
      </c>
      <c r="B166" s="10" t="s">
        <v>71</v>
      </c>
      <c r="C166" s="28">
        <v>30</v>
      </c>
      <c r="D166" s="28">
        <v>7.5</v>
      </c>
      <c r="E166" s="23">
        <v>2.4</v>
      </c>
      <c r="F166" s="23">
        <v>3.3</v>
      </c>
      <c r="G166" s="28">
        <v>16.8</v>
      </c>
      <c r="H166" s="29">
        <v>106.5</v>
      </c>
    </row>
    <row r="167" spans="1:8" ht="15.75" x14ac:dyDescent="0.25">
      <c r="A167" s="14"/>
      <c r="B167" s="76"/>
      <c r="C167" s="73">
        <f>SUM(C162:C166)</f>
        <v>540</v>
      </c>
      <c r="D167" s="73">
        <f>SUM(D163:D166)</f>
        <v>85</v>
      </c>
      <c r="E167" s="17">
        <f>SUM(E162:E166)</f>
        <v>20.209999999999997</v>
      </c>
      <c r="F167" s="17">
        <f>SUM(F162:F166)</f>
        <v>17.899999999999999</v>
      </c>
      <c r="G167" s="17">
        <f>SUM(G162:G166)</f>
        <v>92.399999999999991</v>
      </c>
      <c r="H167" s="17">
        <f>SUM(H162:H166)</f>
        <v>618.1</v>
      </c>
    </row>
    <row r="168" spans="1:8" ht="15.75" x14ac:dyDescent="0.25">
      <c r="A168" s="14"/>
      <c r="B168" s="76"/>
      <c r="C168" s="73"/>
      <c r="D168" s="73"/>
      <c r="E168" s="17"/>
      <c r="F168" s="17"/>
      <c r="G168" s="17"/>
      <c r="H168" s="18">
        <f>H167/2720</f>
        <v>0.22724264705882355</v>
      </c>
    </row>
    <row r="169" spans="1:8" ht="15.75" x14ac:dyDescent="0.2">
      <c r="A169" s="91" t="s">
        <v>15</v>
      </c>
      <c r="B169" s="91"/>
      <c r="C169" s="91"/>
      <c r="D169" s="91"/>
      <c r="E169" s="91"/>
      <c r="F169" s="91"/>
      <c r="G169" s="91"/>
      <c r="H169" s="91"/>
    </row>
    <row r="170" spans="1:8" ht="15.75" x14ac:dyDescent="0.2">
      <c r="A170" s="75">
        <v>131</v>
      </c>
      <c r="B170" s="6" t="s">
        <v>73</v>
      </c>
      <c r="C170" s="23">
        <v>100</v>
      </c>
      <c r="D170" s="23">
        <v>12.42</v>
      </c>
      <c r="E170" s="31">
        <v>3</v>
      </c>
      <c r="F170" s="31">
        <v>0.2</v>
      </c>
      <c r="G170" s="31">
        <v>12.8</v>
      </c>
      <c r="H170" s="31">
        <v>73</v>
      </c>
    </row>
    <row r="171" spans="1:8" ht="15.75" x14ac:dyDescent="0.2">
      <c r="A171" s="76">
        <v>104</v>
      </c>
      <c r="B171" s="30" t="s">
        <v>46</v>
      </c>
      <c r="C171" s="23" t="s">
        <v>122</v>
      </c>
      <c r="D171" s="23">
        <v>18.93</v>
      </c>
      <c r="E171" s="36">
        <v>8.85</v>
      </c>
      <c r="F171" s="36">
        <v>5.18</v>
      </c>
      <c r="G171" s="36">
        <v>17.3</v>
      </c>
      <c r="H171" s="36">
        <v>152.25</v>
      </c>
    </row>
    <row r="172" spans="1:8" ht="31.5" x14ac:dyDescent="0.25">
      <c r="A172" s="9" t="s">
        <v>103</v>
      </c>
      <c r="B172" s="39" t="s">
        <v>91</v>
      </c>
      <c r="C172" s="45">
        <v>120</v>
      </c>
      <c r="D172" s="45">
        <v>28.85</v>
      </c>
      <c r="E172" s="31">
        <v>9.6</v>
      </c>
      <c r="F172" s="31">
        <v>11.5</v>
      </c>
      <c r="G172" s="31">
        <v>12.2</v>
      </c>
      <c r="H172" s="31">
        <v>193</v>
      </c>
    </row>
    <row r="173" spans="1:8" ht="15.75" x14ac:dyDescent="0.25">
      <c r="A173" s="9">
        <v>125</v>
      </c>
      <c r="B173" s="15" t="s">
        <v>50</v>
      </c>
      <c r="C173" s="23">
        <v>180</v>
      </c>
      <c r="D173" s="23">
        <v>22.6</v>
      </c>
      <c r="E173" s="23">
        <v>3.5</v>
      </c>
      <c r="F173" s="23">
        <v>5.6</v>
      </c>
      <c r="G173" s="23">
        <v>40.32</v>
      </c>
      <c r="H173" s="23">
        <v>174</v>
      </c>
    </row>
    <row r="174" spans="1:8" ht="15.75" x14ac:dyDescent="0.25">
      <c r="A174" s="9">
        <v>349</v>
      </c>
      <c r="B174" s="15" t="s">
        <v>4</v>
      </c>
      <c r="C174" s="72">
        <v>200</v>
      </c>
      <c r="D174" s="72">
        <v>7</v>
      </c>
      <c r="E174" s="24">
        <v>0.6</v>
      </c>
      <c r="F174" s="24">
        <v>0.1</v>
      </c>
      <c r="G174" s="24">
        <v>31.7</v>
      </c>
      <c r="H174" s="24">
        <v>131</v>
      </c>
    </row>
    <row r="175" spans="1:8" ht="15.75" x14ac:dyDescent="0.25">
      <c r="A175" s="9" t="s">
        <v>25</v>
      </c>
      <c r="B175" s="15" t="s">
        <v>1</v>
      </c>
      <c r="C175" s="72">
        <v>30</v>
      </c>
      <c r="D175" s="72">
        <v>2.7</v>
      </c>
      <c r="E175" s="24">
        <v>2.4</v>
      </c>
      <c r="F175" s="24">
        <v>0.5</v>
      </c>
      <c r="G175" s="24">
        <v>12</v>
      </c>
      <c r="H175" s="24">
        <v>66</v>
      </c>
    </row>
    <row r="176" spans="1:8" ht="15.75" customHeight="1" x14ac:dyDescent="0.25">
      <c r="A176" s="9" t="s">
        <v>25</v>
      </c>
      <c r="B176" s="15" t="s">
        <v>8</v>
      </c>
      <c r="C176" s="72">
        <v>30</v>
      </c>
      <c r="D176" s="72">
        <v>2.5</v>
      </c>
      <c r="E176" s="24">
        <v>3.2</v>
      </c>
      <c r="F176" s="24">
        <v>1.4</v>
      </c>
      <c r="G176" s="24">
        <v>13.1</v>
      </c>
      <c r="H176" s="24">
        <v>82.2</v>
      </c>
    </row>
    <row r="177" spans="1:8" ht="15.75" x14ac:dyDescent="0.25">
      <c r="A177" s="14"/>
      <c r="B177" s="48"/>
      <c r="C177" s="17">
        <v>860</v>
      </c>
      <c r="D177" s="17">
        <f>SUM(D170:D176)</f>
        <v>95.000000000000014</v>
      </c>
      <c r="E177" s="17">
        <f>SUM(E170:E176)</f>
        <v>31.15</v>
      </c>
      <c r="F177" s="17">
        <f>SUM(F170:F176)</f>
        <v>24.479999999999997</v>
      </c>
      <c r="G177" s="17">
        <f>SUM(G170:G176)</f>
        <v>139.42000000000002</v>
      </c>
      <c r="H177" s="17">
        <f>SUM(H170:H176)</f>
        <v>871.45</v>
      </c>
    </row>
    <row r="178" spans="1:8" ht="15.75" x14ac:dyDescent="0.25">
      <c r="A178" s="14"/>
      <c r="B178" s="48"/>
      <c r="C178" s="17"/>
      <c r="D178" s="17"/>
      <c r="E178" s="17"/>
      <c r="F178" s="17"/>
      <c r="G178" s="17"/>
      <c r="H178" s="18">
        <f>H177/2720</f>
        <v>0.32038602941176475</v>
      </c>
    </row>
    <row r="179" spans="1:8" ht="15.75" x14ac:dyDescent="0.25">
      <c r="A179" s="14"/>
      <c r="B179" s="26" t="s">
        <v>12</v>
      </c>
      <c r="C179" s="17">
        <f>C167+C177</f>
        <v>1400</v>
      </c>
      <c r="D179" s="17"/>
      <c r="E179" s="17">
        <f>E167+E177</f>
        <v>51.36</v>
      </c>
      <c r="F179" s="17">
        <f>F167+F177</f>
        <v>42.379999999999995</v>
      </c>
      <c r="G179" s="17">
        <f>G167+G177</f>
        <v>231.82</v>
      </c>
      <c r="H179" s="17">
        <f>H167+H177</f>
        <v>1489.5500000000002</v>
      </c>
    </row>
    <row r="180" spans="1:8" ht="15.75" x14ac:dyDescent="0.25">
      <c r="A180" s="14"/>
      <c r="B180" s="26"/>
      <c r="C180" s="17"/>
      <c r="D180" s="17"/>
      <c r="E180" s="17"/>
      <c r="F180" s="17"/>
      <c r="G180" s="17"/>
      <c r="H180" s="18">
        <f>H179/2720</f>
        <v>0.54762867647058833</v>
      </c>
    </row>
    <row r="181" spans="1:8" ht="15.75" x14ac:dyDescent="0.2">
      <c r="A181" s="94" t="s">
        <v>34</v>
      </c>
      <c r="B181" s="94"/>
      <c r="C181" s="94"/>
      <c r="D181" s="94"/>
      <c r="E181" s="94"/>
      <c r="F181" s="94"/>
      <c r="G181" s="94"/>
      <c r="H181" s="94"/>
    </row>
    <row r="182" spans="1:8" ht="15.75" x14ac:dyDescent="0.2">
      <c r="A182" s="91" t="s">
        <v>16</v>
      </c>
      <c r="B182" s="91"/>
      <c r="C182" s="91"/>
      <c r="D182" s="91"/>
      <c r="E182" s="91"/>
      <c r="F182" s="91"/>
      <c r="G182" s="91"/>
      <c r="H182" s="91"/>
    </row>
    <row r="183" spans="1:8" ht="15.75" x14ac:dyDescent="0.2">
      <c r="A183" s="76">
        <v>222</v>
      </c>
      <c r="B183" s="42" t="s">
        <v>45</v>
      </c>
      <c r="C183" s="23" t="s">
        <v>123</v>
      </c>
      <c r="D183" s="23">
        <v>53.32</v>
      </c>
      <c r="E183" s="23">
        <v>18</v>
      </c>
      <c r="F183" s="23">
        <v>14.7</v>
      </c>
      <c r="G183" s="23">
        <v>57.7</v>
      </c>
      <c r="H183" s="23">
        <v>496</v>
      </c>
    </row>
    <row r="184" spans="1:8" ht="15.75" x14ac:dyDescent="0.25">
      <c r="A184" s="9">
        <v>15</v>
      </c>
      <c r="B184" s="3" t="s">
        <v>19</v>
      </c>
      <c r="C184" s="72">
        <v>10</v>
      </c>
      <c r="D184" s="72">
        <v>11</v>
      </c>
      <c r="E184" s="72">
        <v>2.2999999999999998</v>
      </c>
      <c r="F184" s="72">
        <v>2.95</v>
      </c>
      <c r="G184" s="72">
        <v>0</v>
      </c>
      <c r="H184" s="72">
        <v>47</v>
      </c>
    </row>
    <row r="185" spans="1:8" ht="15.75" x14ac:dyDescent="0.25">
      <c r="A185" s="13">
        <v>376</v>
      </c>
      <c r="B185" s="3" t="s">
        <v>0</v>
      </c>
      <c r="C185" s="72">
        <v>200</v>
      </c>
      <c r="D185" s="72">
        <v>3.12</v>
      </c>
      <c r="E185" s="72">
        <v>0.2</v>
      </c>
      <c r="F185" s="72">
        <v>0.1</v>
      </c>
      <c r="G185" s="72">
        <v>15</v>
      </c>
      <c r="H185" s="72">
        <v>60</v>
      </c>
    </row>
    <row r="186" spans="1:8" ht="15.75" x14ac:dyDescent="0.25">
      <c r="A186" s="9" t="s">
        <v>25</v>
      </c>
      <c r="B186" s="3" t="s">
        <v>18</v>
      </c>
      <c r="C186" s="72">
        <v>30</v>
      </c>
      <c r="D186" s="72">
        <v>4.38</v>
      </c>
      <c r="E186" s="72">
        <v>1.95</v>
      </c>
      <c r="F186" s="72">
        <v>0.6</v>
      </c>
      <c r="G186" s="72">
        <v>13.8</v>
      </c>
      <c r="H186" s="72">
        <v>69</v>
      </c>
    </row>
    <row r="187" spans="1:8" ht="15.75" x14ac:dyDescent="0.25">
      <c r="A187" s="9"/>
      <c r="B187" s="10" t="s">
        <v>42</v>
      </c>
      <c r="C187" s="28">
        <v>100</v>
      </c>
      <c r="D187" s="28">
        <v>13.18</v>
      </c>
      <c r="E187" s="23">
        <v>0.4</v>
      </c>
      <c r="F187" s="23">
        <v>0.4</v>
      </c>
      <c r="G187" s="28">
        <v>9.8000000000000007</v>
      </c>
      <c r="H187" s="29">
        <v>47</v>
      </c>
    </row>
    <row r="188" spans="1:8" ht="15.75" x14ac:dyDescent="0.25">
      <c r="A188" s="14"/>
      <c r="B188" s="76"/>
      <c r="C188" s="73">
        <v>570</v>
      </c>
      <c r="D188" s="73">
        <f>SUM(D183:D187)</f>
        <v>85</v>
      </c>
      <c r="E188" s="17">
        <f>SUM(E183:E187)</f>
        <v>22.849999999999998</v>
      </c>
      <c r="F188" s="17">
        <f>SUM(F183:F187)</f>
        <v>18.75</v>
      </c>
      <c r="G188" s="17">
        <f>SUM(G183:G187)</f>
        <v>96.3</v>
      </c>
      <c r="H188" s="17">
        <f>SUM(H183:H187)</f>
        <v>719</v>
      </c>
    </row>
    <row r="189" spans="1:8" ht="15.75" x14ac:dyDescent="0.25">
      <c r="A189" s="14"/>
      <c r="B189" s="76"/>
      <c r="C189" s="73"/>
      <c r="D189" s="73"/>
      <c r="E189" s="17"/>
      <c r="F189" s="17"/>
      <c r="G189" s="17"/>
      <c r="H189" s="18">
        <f>H188/2720</f>
        <v>0.26433823529411765</v>
      </c>
    </row>
    <row r="190" spans="1:8" ht="15.75" x14ac:dyDescent="0.2">
      <c r="A190" s="91" t="s">
        <v>15</v>
      </c>
      <c r="B190" s="91"/>
      <c r="C190" s="91"/>
      <c r="D190" s="91"/>
      <c r="E190" s="91"/>
      <c r="F190" s="91"/>
      <c r="G190" s="91"/>
      <c r="H190" s="91"/>
    </row>
    <row r="191" spans="1:8" ht="15.75" x14ac:dyDescent="0.2">
      <c r="A191" s="75">
        <v>484</v>
      </c>
      <c r="B191" s="30" t="s">
        <v>40</v>
      </c>
      <c r="C191" s="23">
        <v>100</v>
      </c>
      <c r="D191" s="23">
        <v>10.54</v>
      </c>
      <c r="E191" s="31">
        <v>1.1299999999999999</v>
      </c>
      <c r="F191" s="31">
        <v>4.5</v>
      </c>
      <c r="G191" s="31">
        <v>9.8000000000000007</v>
      </c>
      <c r="H191" s="31">
        <v>66</v>
      </c>
    </row>
    <row r="192" spans="1:8" ht="15.75" x14ac:dyDescent="0.2">
      <c r="A192" s="76">
        <v>55</v>
      </c>
      <c r="B192" s="59" t="s">
        <v>39</v>
      </c>
      <c r="C192" s="38">
        <v>250</v>
      </c>
      <c r="D192" s="38">
        <v>16.739999999999998</v>
      </c>
      <c r="E192" s="12">
        <v>2</v>
      </c>
      <c r="F192" s="12">
        <v>5.2</v>
      </c>
      <c r="G192" s="12">
        <v>14.8</v>
      </c>
      <c r="H192" s="12">
        <v>113</v>
      </c>
    </row>
    <row r="193" spans="1:8" ht="15.75" x14ac:dyDescent="0.2">
      <c r="A193" s="5" t="s">
        <v>99</v>
      </c>
      <c r="B193" s="6" t="s">
        <v>83</v>
      </c>
      <c r="C193" s="7">
        <v>120</v>
      </c>
      <c r="D193" s="7">
        <v>34.520000000000003</v>
      </c>
      <c r="E193" s="7">
        <v>11.76</v>
      </c>
      <c r="F193" s="7">
        <v>11.02</v>
      </c>
      <c r="G193" s="7">
        <v>13.4</v>
      </c>
      <c r="H193" s="8">
        <v>199</v>
      </c>
    </row>
    <row r="194" spans="1:8" ht="15.75" x14ac:dyDescent="0.25">
      <c r="A194" s="76">
        <v>469</v>
      </c>
      <c r="B194" s="15" t="s">
        <v>23</v>
      </c>
      <c r="C194" s="72">
        <v>180</v>
      </c>
      <c r="D194" s="72">
        <v>18</v>
      </c>
      <c r="E194" s="34">
        <v>6.6</v>
      </c>
      <c r="F194" s="34">
        <v>5.76</v>
      </c>
      <c r="G194" s="34">
        <v>42</v>
      </c>
      <c r="H194" s="34">
        <v>229</v>
      </c>
    </row>
    <row r="195" spans="1:8" ht="15.75" x14ac:dyDescent="0.2">
      <c r="A195" s="5">
        <v>592</v>
      </c>
      <c r="B195" s="6" t="s">
        <v>49</v>
      </c>
      <c r="C195" s="7">
        <v>200</v>
      </c>
      <c r="D195" s="7">
        <v>10</v>
      </c>
      <c r="E195" s="7">
        <v>1</v>
      </c>
      <c r="F195" s="7">
        <v>0.2</v>
      </c>
      <c r="G195" s="7">
        <v>19.8</v>
      </c>
      <c r="H195" s="8">
        <v>86</v>
      </c>
    </row>
    <row r="196" spans="1:8" ht="15.75" x14ac:dyDescent="0.25">
      <c r="A196" s="9" t="s">
        <v>25</v>
      </c>
      <c r="B196" s="15" t="s">
        <v>1</v>
      </c>
      <c r="C196" s="72">
        <v>30</v>
      </c>
      <c r="D196" s="72">
        <v>2.7</v>
      </c>
      <c r="E196" s="24">
        <v>2.4</v>
      </c>
      <c r="F196" s="24">
        <v>0.5</v>
      </c>
      <c r="G196" s="24">
        <v>12</v>
      </c>
      <c r="H196" s="24">
        <v>66</v>
      </c>
    </row>
    <row r="197" spans="1:8" ht="15.75" x14ac:dyDescent="0.25">
      <c r="A197" s="9" t="s">
        <v>25</v>
      </c>
      <c r="B197" s="15" t="s">
        <v>8</v>
      </c>
      <c r="C197" s="72">
        <v>30</v>
      </c>
      <c r="D197" s="72">
        <v>2.5</v>
      </c>
      <c r="E197" s="24">
        <v>3.2</v>
      </c>
      <c r="F197" s="24">
        <v>1.4</v>
      </c>
      <c r="G197" s="24">
        <v>13.1</v>
      </c>
      <c r="H197" s="24">
        <v>82.2</v>
      </c>
    </row>
    <row r="198" spans="1:8" ht="15.75" customHeight="1" x14ac:dyDescent="0.25">
      <c r="A198" s="14"/>
      <c r="B198" s="76"/>
      <c r="C198" s="17">
        <f t="shared" ref="C198:H198" si="8">SUM(C191:C197)</f>
        <v>910</v>
      </c>
      <c r="D198" s="17">
        <f t="shared" si="8"/>
        <v>95</v>
      </c>
      <c r="E198" s="17">
        <f t="shared" si="8"/>
        <v>28.09</v>
      </c>
      <c r="F198" s="17">
        <f t="shared" si="8"/>
        <v>28.579999999999995</v>
      </c>
      <c r="G198" s="17">
        <f t="shared" si="8"/>
        <v>124.89999999999999</v>
      </c>
      <c r="H198" s="17">
        <f t="shared" si="8"/>
        <v>841.2</v>
      </c>
    </row>
    <row r="199" spans="1:8" ht="15.75" x14ac:dyDescent="0.25">
      <c r="A199" s="14"/>
      <c r="B199" s="76"/>
      <c r="C199" s="17"/>
      <c r="D199" s="17"/>
      <c r="E199" s="17"/>
      <c r="F199" s="17"/>
      <c r="G199" s="17"/>
      <c r="H199" s="18">
        <f>H198/2720</f>
        <v>0.30926470588235294</v>
      </c>
    </row>
    <row r="200" spans="1:8" ht="15.75" x14ac:dyDescent="0.25">
      <c r="A200" s="14"/>
      <c r="B200" s="26" t="s">
        <v>12</v>
      </c>
      <c r="C200" s="17">
        <f>C188+C198</f>
        <v>1480</v>
      </c>
      <c r="D200" s="17"/>
      <c r="E200" s="17">
        <f>E188+E198</f>
        <v>50.94</v>
      </c>
      <c r="F200" s="17">
        <f>F188+F198</f>
        <v>47.33</v>
      </c>
      <c r="G200" s="17">
        <f>G188+G198</f>
        <v>221.2</v>
      </c>
      <c r="H200" s="17">
        <f>H188+H198</f>
        <v>1560.2</v>
      </c>
    </row>
    <row r="201" spans="1:8" ht="15.75" x14ac:dyDescent="0.25">
      <c r="A201" s="14"/>
      <c r="B201" s="26"/>
      <c r="C201" s="17"/>
      <c r="D201" s="17"/>
      <c r="E201" s="17"/>
      <c r="F201" s="17"/>
      <c r="G201" s="17"/>
      <c r="H201" s="18">
        <f>H200/2720</f>
        <v>0.57360294117647059</v>
      </c>
    </row>
    <row r="202" spans="1:8" ht="15.75" x14ac:dyDescent="0.2">
      <c r="A202" s="94" t="s">
        <v>35</v>
      </c>
      <c r="B202" s="94"/>
      <c r="C202" s="94"/>
      <c r="D202" s="94"/>
      <c r="E202" s="94"/>
      <c r="F202" s="94"/>
      <c r="G202" s="94"/>
      <c r="H202" s="94"/>
    </row>
    <row r="203" spans="1:8" ht="15.75" x14ac:dyDescent="0.2">
      <c r="A203" s="91" t="s">
        <v>16</v>
      </c>
      <c r="B203" s="91"/>
      <c r="C203" s="91"/>
      <c r="D203" s="91"/>
      <c r="E203" s="91"/>
      <c r="F203" s="91"/>
      <c r="G203" s="91"/>
      <c r="H203" s="91"/>
    </row>
    <row r="204" spans="1:8" ht="15.75" x14ac:dyDescent="0.2">
      <c r="A204" s="76">
        <v>173</v>
      </c>
      <c r="B204" s="42" t="s">
        <v>76</v>
      </c>
      <c r="C204" s="23" t="s">
        <v>37</v>
      </c>
      <c r="D204" s="23">
        <v>34.81</v>
      </c>
      <c r="E204" s="23">
        <v>6.7</v>
      </c>
      <c r="F204" s="23">
        <v>7.9</v>
      </c>
      <c r="G204" s="23">
        <v>41.7</v>
      </c>
      <c r="H204" s="23">
        <v>224</v>
      </c>
    </row>
    <row r="205" spans="1:8" ht="15.75" x14ac:dyDescent="0.25">
      <c r="A205" s="2">
        <v>14</v>
      </c>
      <c r="B205" s="3" t="s">
        <v>2</v>
      </c>
      <c r="C205" s="72">
        <v>10</v>
      </c>
      <c r="D205" s="72">
        <v>11.88</v>
      </c>
      <c r="E205" s="72">
        <v>0.1</v>
      </c>
      <c r="F205" s="72">
        <v>7.2</v>
      </c>
      <c r="G205" s="72">
        <v>0.13</v>
      </c>
      <c r="H205" s="72">
        <v>65.72</v>
      </c>
    </row>
    <row r="206" spans="1:8" ht="15.75" x14ac:dyDescent="0.25">
      <c r="A206" s="76">
        <v>382</v>
      </c>
      <c r="B206" s="10" t="s">
        <v>13</v>
      </c>
      <c r="C206" s="72">
        <v>200</v>
      </c>
      <c r="D206" s="72">
        <v>16.16</v>
      </c>
      <c r="E206" s="72">
        <v>2.9</v>
      </c>
      <c r="F206" s="72">
        <v>2.5</v>
      </c>
      <c r="G206" s="72">
        <v>24.8</v>
      </c>
      <c r="H206" s="72">
        <v>134</v>
      </c>
    </row>
    <row r="207" spans="1:8" ht="15.75" x14ac:dyDescent="0.25">
      <c r="A207" s="9" t="s">
        <v>25</v>
      </c>
      <c r="B207" s="3" t="s">
        <v>117</v>
      </c>
      <c r="C207" s="89">
        <v>50</v>
      </c>
      <c r="D207" s="89">
        <v>6.7</v>
      </c>
      <c r="E207" s="89">
        <v>3.25</v>
      </c>
      <c r="F207" s="89">
        <v>1</v>
      </c>
      <c r="G207" s="89">
        <v>23</v>
      </c>
      <c r="H207" s="89">
        <v>115</v>
      </c>
    </row>
    <row r="208" spans="1:8" ht="15.75" x14ac:dyDescent="0.25">
      <c r="A208" s="9"/>
      <c r="B208" s="10" t="s">
        <v>42</v>
      </c>
      <c r="C208" s="28">
        <v>100</v>
      </c>
      <c r="D208" s="28">
        <v>15.45</v>
      </c>
      <c r="E208" s="23">
        <v>0.4</v>
      </c>
      <c r="F208" s="23">
        <v>0.4</v>
      </c>
      <c r="G208" s="28">
        <v>9.8000000000000007</v>
      </c>
      <c r="H208" s="29">
        <v>47</v>
      </c>
    </row>
    <row r="209" spans="1:8" ht="15.75" x14ac:dyDescent="0.25">
      <c r="A209" s="14"/>
      <c r="B209" s="59"/>
      <c r="C209" s="17">
        <v>550</v>
      </c>
      <c r="D209" s="17">
        <f>SUM(D204:D208)</f>
        <v>85.000000000000014</v>
      </c>
      <c r="E209" s="17">
        <f>SUM(E204:E208)</f>
        <v>13.35</v>
      </c>
      <c r="F209" s="17">
        <f>SUM(F204:F208)</f>
        <v>19</v>
      </c>
      <c r="G209" s="17">
        <f>SUM(G204:G208)</f>
        <v>99.43</v>
      </c>
      <c r="H209" s="17">
        <f>SUM(H204:H208)</f>
        <v>585.72</v>
      </c>
    </row>
    <row r="210" spans="1:8" ht="15.75" x14ac:dyDescent="0.25">
      <c r="A210" s="14"/>
      <c r="B210" s="76"/>
      <c r="C210" s="73"/>
      <c r="D210" s="73"/>
      <c r="E210" s="17"/>
      <c r="F210" s="17"/>
      <c r="G210" s="17"/>
      <c r="H210" s="18">
        <f>H209/2720</f>
        <v>0.21533823529411766</v>
      </c>
    </row>
    <row r="211" spans="1:8" ht="15.75" x14ac:dyDescent="0.2">
      <c r="A211" s="91" t="s">
        <v>15</v>
      </c>
      <c r="B211" s="91"/>
      <c r="C211" s="91"/>
      <c r="D211" s="91"/>
      <c r="E211" s="91"/>
      <c r="F211" s="91"/>
      <c r="G211" s="91"/>
      <c r="H211" s="91"/>
    </row>
    <row r="212" spans="1:8" ht="15.75" x14ac:dyDescent="0.2">
      <c r="A212" s="5">
        <v>48</v>
      </c>
      <c r="B212" s="6" t="s">
        <v>51</v>
      </c>
      <c r="C212" s="7">
        <v>100</v>
      </c>
      <c r="D212" s="7">
        <v>8.18</v>
      </c>
      <c r="E212" s="7">
        <v>1.2</v>
      </c>
      <c r="F212" s="7">
        <v>6.95</v>
      </c>
      <c r="G212" s="7">
        <v>9.6</v>
      </c>
      <c r="H212" s="7">
        <v>103.5</v>
      </c>
    </row>
    <row r="213" spans="1:8" ht="15.75" x14ac:dyDescent="0.2">
      <c r="A213" s="76">
        <v>108</v>
      </c>
      <c r="B213" s="44" t="s">
        <v>75</v>
      </c>
      <c r="C213" s="45">
        <v>250</v>
      </c>
      <c r="D213" s="45">
        <v>15.86</v>
      </c>
      <c r="E213" s="23">
        <v>2</v>
      </c>
      <c r="F213" s="23">
        <v>3</v>
      </c>
      <c r="G213" s="23">
        <v>20.75</v>
      </c>
      <c r="H213" s="23">
        <v>93.3</v>
      </c>
    </row>
    <row r="214" spans="1:8" ht="15.75" x14ac:dyDescent="0.2">
      <c r="A214" s="76">
        <v>412</v>
      </c>
      <c r="B214" s="42" t="s">
        <v>47</v>
      </c>
      <c r="C214" s="23">
        <v>120</v>
      </c>
      <c r="D214" s="23">
        <v>41.58</v>
      </c>
      <c r="E214" s="23">
        <v>7.08</v>
      </c>
      <c r="F214" s="23">
        <v>11.65</v>
      </c>
      <c r="G214" s="23">
        <v>12.73</v>
      </c>
      <c r="H214" s="23">
        <v>128</v>
      </c>
    </row>
    <row r="215" spans="1:8" ht="15.75" x14ac:dyDescent="0.25">
      <c r="A215" s="76">
        <v>198</v>
      </c>
      <c r="B215" s="10" t="s">
        <v>72</v>
      </c>
      <c r="C215" s="23">
        <v>180</v>
      </c>
      <c r="D215" s="23">
        <v>14.18</v>
      </c>
      <c r="E215" s="55">
        <v>11.52</v>
      </c>
      <c r="F215" s="55">
        <v>0.9</v>
      </c>
      <c r="G215" s="55">
        <v>39.5</v>
      </c>
      <c r="H215" s="36">
        <v>272.39999999999998</v>
      </c>
    </row>
    <row r="216" spans="1:8" ht="15.75" x14ac:dyDescent="0.25">
      <c r="A216" s="9">
        <v>699</v>
      </c>
      <c r="B216" s="15" t="s">
        <v>68</v>
      </c>
      <c r="C216" s="72">
        <v>200</v>
      </c>
      <c r="D216" s="72">
        <v>10</v>
      </c>
      <c r="E216" s="24">
        <v>0.2</v>
      </c>
      <c r="F216" s="24"/>
      <c r="G216" s="24">
        <v>25.7</v>
      </c>
      <c r="H216" s="24">
        <v>104</v>
      </c>
    </row>
    <row r="217" spans="1:8" ht="15.75" x14ac:dyDescent="0.25">
      <c r="A217" s="9" t="s">
        <v>25</v>
      </c>
      <c r="B217" s="15" t="s">
        <v>1</v>
      </c>
      <c r="C217" s="72">
        <v>30</v>
      </c>
      <c r="D217" s="72">
        <v>2.7</v>
      </c>
      <c r="E217" s="24">
        <v>2.4</v>
      </c>
      <c r="F217" s="24">
        <v>0.5</v>
      </c>
      <c r="G217" s="24">
        <v>12</v>
      </c>
      <c r="H217" s="24">
        <v>66</v>
      </c>
    </row>
    <row r="218" spans="1:8" ht="15.75" x14ac:dyDescent="0.25">
      <c r="A218" s="9" t="s">
        <v>25</v>
      </c>
      <c r="B218" s="15" t="s">
        <v>8</v>
      </c>
      <c r="C218" s="72">
        <v>30</v>
      </c>
      <c r="D218" s="72">
        <v>2.5</v>
      </c>
      <c r="E218" s="24">
        <v>3.2</v>
      </c>
      <c r="F218" s="24">
        <v>1.4</v>
      </c>
      <c r="G218" s="24">
        <v>13.1</v>
      </c>
      <c r="H218" s="24">
        <v>82.2</v>
      </c>
    </row>
    <row r="219" spans="1:8" ht="15.75" x14ac:dyDescent="0.25">
      <c r="A219" s="14"/>
      <c r="B219" s="76"/>
      <c r="C219" s="17">
        <v>900</v>
      </c>
      <c r="D219" s="17">
        <f>SUM(D212:D218)</f>
        <v>95.000000000000014</v>
      </c>
      <c r="E219" s="17">
        <f>SUM(E212:E218)</f>
        <v>27.599999999999998</v>
      </c>
      <c r="F219" s="17">
        <f>SUM(F212:F218)</f>
        <v>24.4</v>
      </c>
      <c r="G219" s="17">
        <f>SUM(G212:G218)</f>
        <v>133.38</v>
      </c>
      <c r="H219" s="25">
        <f>SUM(H212:H218)</f>
        <v>849.40000000000009</v>
      </c>
    </row>
    <row r="220" spans="1:8" ht="15.75" x14ac:dyDescent="0.25">
      <c r="A220" s="92"/>
      <c r="B220" s="92"/>
      <c r="C220" s="92"/>
      <c r="D220" s="92"/>
      <c r="E220" s="92"/>
      <c r="F220" s="92"/>
      <c r="G220" s="92"/>
      <c r="H220" s="18">
        <f>H219/2720</f>
        <v>0.31227941176470592</v>
      </c>
    </row>
    <row r="221" spans="1:8" ht="15.75" x14ac:dyDescent="0.25">
      <c r="A221" s="14"/>
      <c r="B221" s="26" t="s">
        <v>12</v>
      </c>
      <c r="C221" s="17">
        <f>C209+C219</f>
        <v>1450</v>
      </c>
      <c r="D221" s="17"/>
      <c r="E221" s="17">
        <f>E209+E219</f>
        <v>40.949999999999996</v>
      </c>
      <c r="F221" s="17">
        <f>F209+F219</f>
        <v>43.4</v>
      </c>
      <c r="G221" s="17">
        <f>G209+G219</f>
        <v>232.81</v>
      </c>
      <c r="H221" s="17">
        <f>H209+H219</f>
        <v>1435.1200000000001</v>
      </c>
    </row>
    <row r="222" spans="1:8" ht="15.75" x14ac:dyDescent="0.25">
      <c r="A222" s="14"/>
      <c r="B222" s="26"/>
      <c r="C222" s="17"/>
      <c r="D222" s="17"/>
      <c r="E222" s="17"/>
      <c r="F222" s="17"/>
      <c r="G222" s="17"/>
      <c r="H222" s="18">
        <f>H221/2720</f>
        <v>0.52761764705882352</v>
      </c>
    </row>
    <row r="223" spans="1:8" ht="15.75" x14ac:dyDescent="0.25">
      <c r="A223" s="14"/>
      <c r="B223" s="26"/>
      <c r="C223" s="73"/>
      <c r="D223" s="73"/>
      <c r="E223" s="73"/>
      <c r="F223" s="73"/>
      <c r="G223" s="73"/>
      <c r="H223" s="73"/>
    </row>
    <row r="224" spans="1:8" ht="20.25" x14ac:dyDescent="0.3">
      <c r="A224" s="93" t="s">
        <v>78</v>
      </c>
      <c r="B224" s="93"/>
      <c r="C224" s="93"/>
      <c r="D224" s="93"/>
      <c r="E224" s="93"/>
      <c r="F224" s="93"/>
      <c r="G224" s="93"/>
      <c r="H224" s="93"/>
    </row>
    <row r="225" spans="1:8" ht="20.25" x14ac:dyDescent="0.3">
      <c r="A225" s="90" t="s">
        <v>14</v>
      </c>
      <c r="B225" s="90"/>
      <c r="C225" s="51">
        <f>(C209+C188+C167+C146+C123+C102+C80+C60+C39+C17)/10</f>
        <v>569.5</v>
      </c>
      <c r="D225" s="51"/>
      <c r="E225" s="52">
        <f>(E209+E188+E167+E146+E123+E102+E80+E60+E39+E17)/10</f>
        <v>20.865000000000002</v>
      </c>
      <c r="F225" s="52">
        <f>(F209+F188+F167+F146+F123+F102+F80+F60+F39+F17)/10</f>
        <v>22.523</v>
      </c>
      <c r="G225" s="52">
        <f>(G209+G188+G167+G146+G123+G102+G80+G60+G39+G17)/10</f>
        <v>91.84899999999999</v>
      </c>
      <c r="H225" s="53">
        <f>(H209+H188+H167+H146+H123+H102+H80+H60+H39+H17)/10</f>
        <v>645.75200000000018</v>
      </c>
    </row>
    <row r="226" spans="1:8" ht="20.25" x14ac:dyDescent="0.3">
      <c r="A226" s="105" t="s">
        <v>94</v>
      </c>
      <c r="B226" s="106"/>
      <c r="C226" s="51"/>
      <c r="D226" s="51"/>
      <c r="E226" s="51"/>
      <c r="F226" s="51"/>
      <c r="G226" s="51"/>
      <c r="H226" s="56">
        <f>H225/2720</f>
        <v>0.23740882352941184</v>
      </c>
    </row>
    <row r="227" spans="1:8" ht="20.25" x14ac:dyDescent="0.3">
      <c r="A227" s="90" t="s">
        <v>15</v>
      </c>
      <c r="B227" s="90"/>
      <c r="C227" s="58">
        <f>(C219+C198+C177+C156+C133+C112+C89+C69+C49+C27)/10</f>
        <v>897.5</v>
      </c>
      <c r="D227" s="58"/>
      <c r="E227" s="52">
        <f>(E219+E177+E156+E133+E112+E89+E69+E49+E27+E198)/10</f>
        <v>29.148999999999994</v>
      </c>
      <c r="F227" s="52">
        <f>(F219+F177+F156+F133+F112+F89+F69+F49+F27+F198)/10</f>
        <v>29.339999999999996</v>
      </c>
      <c r="G227" s="52">
        <f>(G219+G177+G156+G133+G112+G89+G69+G49+G27+G198)/10</f>
        <v>124.46700000000001</v>
      </c>
      <c r="H227" s="53">
        <f>(H219+H198+H177+H156+H133+H112+H89+H69+H49+H27)/10</f>
        <v>881.08500000000004</v>
      </c>
    </row>
    <row r="228" spans="1:8" ht="20.25" x14ac:dyDescent="0.3">
      <c r="A228" s="105" t="s">
        <v>95</v>
      </c>
      <c r="B228" s="106"/>
      <c r="C228" s="51"/>
      <c r="D228" s="51"/>
      <c r="E228" s="52"/>
      <c r="F228" s="52"/>
      <c r="G228" s="52"/>
      <c r="H228" s="56">
        <f>H227/2720</f>
        <v>0.32392830882352941</v>
      </c>
    </row>
    <row r="229" spans="1:8" ht="20.25" x14ac:dyDescent="0.3">
      <c r="A229" s="90" t="s">
        <v>79</v>
      </c>
      <c r="B229" s="90"/>
      <c r="C229" s="51">
        <f>(C221+C200+C179+C158+C135+C114+C91+C71+C51+C29)/10</f>
        <v>1467</v>
      </c>
      <c r="D229" s="51"/>
      <c r="E229" s="52">
        <f>(E221+E200+E179+E158+E135+E114+E91+E71+E51+E29)/10</f>
        <v>50.013999999999996</v>
      </c>
      <c r="F229" s="52">
        <f>(F221+F200+F179+F158+F135+F114+F91+F71+F51+F29)/10</f>
        <v>51.862999999999985</v>
      </c>
      <c r="G229" s="52">
        <f>(G221+G200+G179+G158+G135+G114+G91+G71+G51+G29)/10</f>
        <v>216.31599999999997</v>
      </c>
      <c r="H229" s="53">
        <f>(H221+H200+H179+H158+H135+H114+H91+H71+H51+H29)/10</f>
        <v>1526.8370000000002</v>
      </c>
    </row>
    <row r="230" spans="1:8" ht="20.25" x14ac:dyDescent="0.3">
      <c r="A230" s="105" t="s">
        <v>96</v>
      </c>
      <c r="B230" s="106"/>
      <c r="C230" s="54"/>
      <c r="D230" s="54"/>
      <c r="E230" s="57">
        <f>E229/90</f>
        <v>0.55571111111111104</v>
      </c>
      <c r="F230" s="57">
        <f>F229/92</f>
        <v>0.56372826086956507</v>
      </c>
      <c r="G230" s="57">
        <f>G229/383</f>
        <v>0.56479373368146202</v>
      </c>
      <c r="H230" s="56">
        <f>H229/2720</f>
        <v>0.56133713235294125</v>
      </c>
    </row>
  </sheetData>
  <mergeCells count="49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9:H19"/>
    <mergeCell ref="A31:H31"/>
    <mergeCell ref="A82:H82"/>
    <mergeCell ref="A32:H32"/>
    <mergeCell ref="A41:H41"/>
    <mergeCell ref="A53:H53"/>
    <mergeCell ref="A54:H54"/>
    <mergeCell ref="A93:H93"/>
    <mergeCell ref="A94:H94"/>
    <mergeCell ref="A104:H104"/>
    <mergeCell ref="A62:H62"/>
    <mergeCell ref="A73:H73"/>
    <mergeCell ref="A74:H74"/>
    <mergeCell ref="A190:H190"/>
    <mergeCell ref="A116:H116"/>
    <mergeCell ref="A117:H117"/>
    <mergeCell ref="A125:H125"/>
    <mergeCell ref="A137:H137"/>
    <mergeCell ref="A138:H138"/>
    <mergeCell ref="A148:H148"/>
    <mergeCell ref="A160:H160"/>
    <mergeCell ref="A161:H161"/>
    <mergeCell ref="A169:H169"/>
    <mergeCell ref="A181:H181"/>
    <mergeCell ref="A182:H182"/>
    <mergeCell ref="A229:B229"/>
    <mergeCell ref="A230:B230"/>
    <mergeCell ref="A202:H202"/>
    <mergeCell ref="A203:H203"/>
    <mergeCell ref="A211:H211"/>
    <mergeCell ref="A220:G220"/>
    <mergeCell ref="A224:H224"/>
    <mergeCell ref="A228:B228"/>
    <mergeCell ref="A225:B225"/>
    <mergeCell ref="A226:B226"/>
    <mergeCell ref="A227:B227"/>
  </mergeCells>
  <pageMargins left="0.7" right="0.7" top="0.75" bottom="0.75" header="0.3" footer="0.3"/>
  <pageSetup paperSize="9" scale="52" orientation="portrait" r:id="rId1"/>
  <rowBreaks count="2" manualBreakCount="2">
    <brk id="91" max="16383" man="1"/>
    <brk id="1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topLeftCell="A4" zoomScale="60" zoomScaleNormal="100" workbookViewId="0">
      <selection activeCell="E46" sqref="E46"/>
    </sheetView>
  </sheetViews>
  <sheetFormatPr defaultRowHeight="15" x14ac:dyDescent="0.2"/>
  <cols>
    <col min="1" max="1" width="14.28515625" style="49" customWidth="1"/>
    <col min="2" max="2" width="56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0"/>
      <c r="B1" s="80"/>
      <c r="C1" s="80"/>
      <c r="D1" s="80"/>
      <c r="E1" s="80"/>
      <c r="F1" s="80"/>
      <c r="G1" s="80"/>
      <c r="H1" s="80"/>
    </row>
    <row r="2" spans="1:8" ht="15.75" x14ac:dyDescent="0.2">
      <c r="A2" s="95" t="s">
        <v>140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2.75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2.75" x14ac:dyDescent="0.2">
      <c r="A7" s="96"/>
      <c r="B7" s="97"/>
      <c r="C7" s="99"/>
      <c r="D7" s="101"/>
      <c r="E7" s="97"/>
      <c r="F7" s="97"/>
      <c r="G7" s="97"/>
      <c r="H7" s="99"/>
    </row>
    <row r="8" spans="1:8" ht="12.75" x14ac:dyDescent="0.2">
      <c r="A8" s="96"/>
      <c r="B8" s="97"/>
      <c r="C8" s="99"/>
      <c r="D8" s="102"/>
      <c r="E8" s="97"/>
      <c r="F8" s="97"/>
      <c r="G8" s="97"/>
      <c r="H8" s="99"/>
    </row>
    <row r="9" spans="1:8" ht="15.75" x14ac:dyDescent="0.2">
      <c r="A9" s="94" t="s">
        <v>137</v>
      </c>
      <c r="B9" s="94"/>
      <c r="C9" s="94"/>
      <c r="D9" s="94"/>
      <c r="E9" s="94"/>
      <c r="F9" s="94"/>
      <c r="G9" s="94"/>
      <c r="H9" s="94"/>
    </row>
    <row r="10" spans="1:8" ht="15.75" x14ac:dyDescent="0.2">
      <c r="A10" s="91" t="s">
        <v>16</v>
      </c>
      <c r="B10" s="91"/>
      <c r="C10" s="91"/>
      <c r="D10" s="91"/>
      <c r="E10" s="91"/>
      <c r="F10" s="91"/>
      <c r="G10" s="91"/>
      <c r="H10" s="91"/>
    </row>
    <row r="11" spans="1:8" ht="15.75" x14ac:dyDescent="0.2">
      <c r="A11" s="5" t="s">
        <v>99</v>
      </c>
      <c r="B11" s="6" t="s">
        <v>83</v>
      </c>
      <c r="C11" s="7">
        <v>120</v>
      </c>
      <c r="D11" s="7">
        <v>43.12</v>
      </c>
      <c r="E11" s="7">
        <v>11.76</v>
      </c>
      <c r="F11" s="7">
        <v>11.02</v>
      </c>
      <c r="G11" s="7">
        <v>13.4</v>
      </c>
      <c r="H11" s="8">
        <v>199</v>
      </c>
    </row>
    <row r="12" spans="1:8" ht="15.75" x14ac:dyDescent="0.25">
      <c r="A12" s="87">
        <v>469</v>
      </c>
      <c r="B12" s="15" t="s">
        <v>23</v>
      </c>
      <c r="C12" s="89">
        <v>180</v>
      </c>
      <c r="D12" s="89">
        <v>18</v>
      </c>
      <c r="E12" s="34">
        <v>6.6</v>
      </c>
      <c r="F12" s="34">
        <v>5.76</v>
      </c>
      <c r="G12" s="34">
        <v>42</v>
      </c>
      <c r="H12" s="34">
        <v>229</v>
      </c>
    </row>
    <row r="13" spans="1:8" ht="15.75" x14ac:dyDescent="0.25">
      <c r="A13" s="9">
        <v>686</v>
      </c>
      <c r="B13" s="3" t="s">
        <v>38</v>
      </c>
      <c r="C13" s="89">
        <v>200</v>
      </c>
      <c r="D13" s="89">
        <v>6.18</v>
      </c>
      <c r="E13" s="89">
        <v>0.2</v>
      </c>
      <c r="F13" s="89">
        <v>0</v>
      </c>
      <c r="G13" s="89">
        <v>10.199999999999999</v>
      </c>
      <c r="H13" s="89">
        <v>41</v>
      </c>
    </row>
    <row r="14" spans="1:8" ht="15.75" x14ac:dyDescent="0.25">
      <c r="A14" s="2">
        <v>15</v>
      </c>
      <c r="B14" s="3" t="s">
        <v>60</v>
      </c>
      <c r="C14" s="89">
        <v>10</v>
      </c>
      <c r="D14" s="89">
        <v>11</v>
      </c>
      <c r="E14" s="89">
        <v>2.2999999999999998</v>
      </c>
      <c r="F14" s="89">
        <v>2.95</v>
      </c>
      <c r="G14" s="89">
        <v>0</v>
      </c>
      <c r="H14" s="89">
        <v>47</v>
      </c>
    </row>
    <row r="15" spans="1:8" ht="15.75" x14ac:dyDescent="0.25">
      <c r="A15" s="9" t="s">
        <v>25</v>
      </c>
      <c r="B15" s="3" t="s">
        <v>117</v>
      </c>
      <c r="C15" s="89">
        <v>50</v>
      </c>
      <c r="D15" s="89">
        <v>6.7</v>
      </c>
      <c r="E15" s="89">
        <v>3.25</v>
      </c>
      <c r="F15" s="89">
        <v>1</v>
      </c>
      <c r="G15" s="89">
        <v>23</v>
      </c>
      <c r="H15" s="89">
        <v>115</v>
      </c>
    </row>
    <row r="16" spans="1:8" ht="15.75" x14ac:dyDescent="0.25">
      <c r="A16" s="14"/>
      <c r="B16" s="88"/>
      <c r="C16" s="17">
        <f t="shared" ref="C16:H16" si="0">SUM(C11:C15)</f>
        <v>560</v>
      </c>
      <c r="D16" s="17">
        <f t="shared" si="0"/>
        <v>85</v>
      </c>
      <c r="E16" s="17">
        <f t="shared" si="0"/>
        <v>24.11</v>
      </c>
      <c r="F16" s="17">
        <f t="shared" si="0"/>
        <v>20.73</v>
      </c>
      <c r="G16" s="17">
        <f t="shared" si="0"/>
        <v>88.6</v>
      </c>
      <c r="H16" s="17">
        <f t="shared" si="0"/>
        <v>631</v>
      </c>
    </row>
    <row r="17" spans="1:8" ht="15.75" x14ac:dyDescent="0.2">
      <c r="A17" s="91" t="s">
        <v>15</v>
      </c>
      <c r="B17" s="91"/>
      <c r="C17" s="91"/>
      <c r="D17" s="91"/>
      <c r="E17" s="91"/>
      <c r="F17" s="91"/>
      <c r="G17" s="91"/>
      <c r="H17" s="91"/>
    </row>
    <row r="18" spans="1:8" ht="15.75" x14ac:dyDescent="0.2">
      <c r="A18" s="37" t="s">
        <v>58</v>
      </c>
      <c r="B18" s="30" t="s">
        <v>87</v>
      </c>
      <c r="C18" s="23">
        <v>100</v>
      </c>
      <c r="D18" s="23">
        <v>7.88</v>
      </c>
      <c r="E18" s="23">
        <v>1.6</v>
      </c>
      <c r="F18" s="23">
        <v>5.0999999999999996</v>
      </c>
      <c r="G18" s="23">
        <v>6.9</v>
      </c>
      <c r="H18" s="23">
        <v>80</v>
      </c>
    </row>
    <row r="19" spans="1:8" ht="15.75" x14ac:dyDescent="0.2">
      <c r="A19" s="87">
        <v>102</v>
      </c>
      <c r="B19" s="59" t="s">
        <v>62</v>
      </c>
      <c r="C19" s="38">
        <v>250</v>
      </c>
      <c r="D19" s="38">
        <v>13.26</v>
      </c>
      <c r="E19" s="12">
        <v>6.4</v>
      </c>
      <c r="F19" s="12">
        <v>4.5</v>
      </c>
      <c r="G19" s="12">
        <v>21.75</v>
      </c>
      <c r="H19" s="12">
        <v>141</v>
      </c>
    </row>
    <row r="20" spans="1:8" ht="15.75" x14ac:dyDescent="0.2">
      <c r="A20" s="87">
        <v>259</v>
      </c>
      <c r="B20" s="59" t="s">
        <v>118</v>
      </c>
      <c r="C20" s="38">
        <v>280</v>
      </c>
      <c r="D20" s="38">
        <v>58.66</v>
      </c>
      <c r="E20" s="12">
        <v>17.2</v>
      </c>
      <c r="F20" s="12">
        <v>15.8</v>
      </c>
      <c r="G20" s="12">
        <v>34.54</v>
      </c>
      <c r="H20" s="12">
        <v>455</v>
      </c>
    </row>
    <row r="21" spans="1:8" ht="15.75" x14ac:dyDescent="0.25">
      <c r="A21" s="9">
        <v>699</v>
      </c>
      <c r="B21" s="15" t="s">
        <v>68</v>
      </c>
      <c r="C21" s="89">
        <v>200</v>
      </c>
      <c r="D21" s="89">
        <v>10</v>
      </c>
      <c r="E21" s="24">
        <v>0.2</v>
      </c>
      <c r="F21" s="24"/>
      <c r="G21" s="24">
        <v>25.7</v>
      </c>
      <c r="H21" s="24">
        <v>104</v>
      </c>
    </row>
    <row r="22" spans="1:8" ht="15.75" x14ac:dyDescent="0.25">
      <c r="A22" s="9" t="s">
        <v>25</v>
      </c>
      <c r="B22" s="15" t="s">
        <v>8</v>
      </c>
      <c r="C22" s="89">
        <v>30</v>
      </c>
      <c r="D22" s="89">
        <v>2.5</v>
      </c>
      <c r="E22" s="24">
        <v>2.4</v>
      </c>
      <c r="F22" s="24">
        <v>0.5</v>
      </c>
      <c r="G22" s="24">
        <v>12</v>
      </c>
      <c r="H22" s="24">
        <v>66</v>
      </c>
    </row>
    <row r="23" spans="1:8" ht="15.75" x14ac:dyDescent="0.25">
      <c r="A23" s="9" t="s">
        <v>25</v>
      </c>
      <c r="B23" s="15" t="s">
        <v>1</v>
      </c>
      <c r="C23" s="89">
        <v>30</v>
      </c>
      <c r="D23" s="89">
        <v>2.7</v>
      </c>
      <c r="E23" s="24">
        <v>3.2</v>
      </c>
      <c r="F23" s="24">
        <v>1.4</v>
      </c>
      <c r="G23" s="24">
        <v>13.1</v>
      </c>
      <c r="H23" s="24">
        <v>82.2</v>
      </c>
    </row>
    <row r="24" spans="1:8" ht="15.75" x14ac:dyDescent="0.25">
      <c r="A24" s="14"/>
      <c r="B24" s="59"/>
      <c r="C24" s="17">
        <f t="shared" ref="C24:H24" si="1">SUM(C18:C23)</f>
        <v>890</v>
      </c>
      <c r="D24" s="17">
        <f t="shared" si="1"/>
        <v>95</v>
      </c>
      <c r="E24" s="17">
        <f t="shared" si="1"/>
        <v>30.999999999999996</v>
      </c>
      <c r="F24" s="17">
        <f t="shared" si="1"/>
        <v>27.299999999999997</v>
      </c>
      <c r="G24" s="17">
        <f t="shared" si="1"/>
        <v>113.99</v>
      </c>
      <c r="H24" s="25">
        <f t="shared" si="1"/>
        <v>928.2</v>
      </c>
    </row>
    <row r="25" spans="1:8" ht="15.75" x14ac:dyDescent="0.25">
      <c r="A25" s="14"/>
      <c r="B25" s="59"/>
      <c r="C25" s="17"/>
      <c r="D25" s="17"/>
      <c r="E25" s="17"/>
      <c r="F25" s="17"/>
      <c r="G25" s="17"/>
      <c r="H25" s="18">
        <f>H24/2720</f>
        <v>0.34125</v>
      </c>
    </row>
    <row r="26" spans="1:8" ht="15.75" x14ac:dyDescent="0.25">
      <c r="A26" s="14"/>
      <c r="B26" s="26" t="s">
        <v>12</v>
      </c>
      <c r="C26" s="17">
        <f>C16+C24</f>
        <v>1450</v>
      </c>
      <c r="D26" s="17"/>
      <c r="E26" s="17">
        <f>E16+E24</f>
        <v>55.11</v>
      </c>
      <c r="F26" s="17">
        <f t="shared" ref="F26:H26" si="2">F16+F24</f>
        <v>48.03</v>
      </c>
      <c r="G26" s="17">
        <f t="shared" si="2"/>
        <v>202.58999999999997</v>
      </c>
      <c r="H26" s="17">
        <f t="shared" si="2"/>
        <v>1559.2</v>
      </c>
    </row>
    <row r="27" spans="1:8" ht="15.75" x14ac:dyDescent="0.25">
      <c r="A27" s="14"/>
      <c r="B27" s="26"/>
      <c r="C27" s="17"/>
      <c r="D27" s="17"/>
      <c r="E27" s="17"/>
      <c r="F27" s="17"/>
      <c r="G27" s="17"/>
      <c r="H27" s="18">
        <f>H26/2720</f>
        <v>0.57323529411764707</v>
      </c>
    </row>
    <row r="28" spans="1:8" ht="15.75" x14ac:dyDescent="0.2">
      <c r="A28" s="107" t="s">
        <v>138</v>
      </c>
      <c r="B28" s="108"/>
      <c r="C28" s="108"/>
      <c r="D28" s="108"/>
      <c r="E28" s="108"/>
      <c r="F28" s="108"/>
      <c r="G28" s="108"/>
      <c r="H28" s="109"/>
    </row>
    <row r="29" spans="1:8" ht="31.5" x14ac:dyDescent="0.2">
      <c r="A29" s="5" t="s">
        <v>84</v>
      </c>
      <c r="B29" s="33" t="s">
        <v>85</v>
      </c>
      <c r="C29" s="7">
        <v>120</v>
      </c>
      <c r="D29" s="7">
        <v>44.12</v>
      </c>
      <c r="E29" s="7">
        <v>9.6</v>
      </c>
      <c r="F29" s="7">
        <v>11.74</v>
      </c>
      <c r="G29" s="7">
        <v>10.76</v>
      </c>
      <c r="H29" s="8">
        <v>187</v>
      </c>
    </row>
    <row r="30" spans="1:8" ht="15.75" x14ac:dyDescent="0.25">
      <c r="A30" s="87">
        <v>171</v>
      </c>
      <c r="B30" s="10" t="s">
        <v>36</v>
      </c>
      <c r="C30" s="23">
        <v>180</v>
      </c>
      <c r="D30" s="23">
        <v>18</v>
      </c>
      <c r="E30" s="36">
        <v>9.8000000000000007</v>
      </c>
      <c r="F30" s="36">
        <v>7.56</v>
      </c>
      <c r="G30" s="36">
        <v>46.44</v>
      </c>
      <c r="H30" s="36">
        <v>294</v>
      </c>
    </row>
    <row r="31" spans="1:8" ht="15.75" x14ac:dyDescent="0.25">
      <c r="A31" s="9">
        <v>686</v>
      </c>
      <c r="B31" s="3" t="s">
        <v>38</v>
      </c>
      <c r="C31" s="89">
        <v>200</v>
      </c>
      <c r="D31" s="89">
        <v>6.18</v>
      </c>
      <c r="E31" s="89">
        <v>0.2</v>
      </c>
      <c r="F31" s="89">
        <v>0</v>
      </c>
      <c r="G31" s="89">
        <v>10.199999999999999</v>
      </c>
      <c r="H31" s="89">
        <v>41</v>
      </c>
    </row>
    <row r="32" spans="1:8" ht="15.75" x14ac:dyDescent="0.25">
      <c r="A32" s="9" t="s">
        <v>25</v>
      </c>
      <c r="B32" s="3" t="s">
        <v>145</v>
      </c>
      <c r="C32" s="89">
        <v>40</v>
      </c>
      <c r="D32" s="89">
        <v>10</v>
      </c>
      <c r="E32" s="89">
        <v>2.2000000000000002</v>
      </c>
      <c r="F32" s="89">
        <v>2</v>
      </c>
      <c r="G32" s="89">
        <v>30.5</v>
      </c>
      <c r="H32" s="89">
        <v>144.80000000000001</v>
      </c>
    </row>
    <row r="33" spans="1:8" ht="15.75" x14ac:dyDescent="0.25">
      <c r="A33" s="9" t="s">
        <v>25</v>
      </c>
      <c r="B33" s="3" t="s">
        <v>117</v>
      </c>
      <c r="C33" s="89">
        <v>50</v>
      </c>
      <c r="D33" s="89">
        <v>6.7</v>
      </c>
      <c r="E33" s="89">
        <v>3.25</v>
      </c>
      <c r="F33" s="89">
        <v>1</v>
      </c>
      <c r="G33" s="89">
        <v>23</v>
      </c>
      <c r="H33" s="89">
        <v>115</v>
      </c>
    </row>
    <row r="34" spans="1:8" ht="15.75" x14ac:dyDescent="0.25">
      <c r="A34" s="14"/>
      <c r="B34" s="87"/>
      <c r="C34" s="17">
        <f t="shared" ref="C34:H34" si="3">SUM(C29:C33)</f>
        <v>590</v>
      </c>
      <c r="D34" s="17">
        <f t="shared" si="3"/>
        <v>85</v>
      </c>
      <c r="E34" s="17">
        <f t="shared" si="3"/>
        <v>25.049999999999997</v>
      </c>
      <c r="F34" s="17">
        <f t="shared" si="3"/>
        <v>22.3</v>
      </c>
      <c r="G34" s="17">
        <f t="shared" si="3"/>
        <v>120.89999999999999</v>
      </c>
      <c r="H34" s="17">
        <f t="shared" si="3"/>
        <v>781.8</v>
      </c>
    </row>
    <row r="35" spans="1:8" ht="15.75" x14ac:dyDescent="0.25">
      <c r="A35" s="14"/>
      <c r="B35" s="87"/>
      <c r="C35" s="17"/>
      <c r="D35" s="17"/>
      <c r="E35" s="17"/>
      <c r="F35" s="17"/>
      <c r="G35" s="17"/>
      <c r="H35" s="18">
        <f>H34/2720</f>
        <v>0.28742647058823528</v>
      </c>
    </row>
    <row r="36" spans="1:8" ht="15.75" x14ac:dyDescent="0.2">
      <c r="A36" s="91" t="s">
        <v>15</v>
      </c>
      <c r="B36" s="91"/>
      <c r="C36" s="91"/>
      <c r="D36" s="91"/>
      <c r="E36" s="91"/>
      <c r="F36" s="91"/>
      <c r="G36" s="91"/>
      <c r="H36" s="91"/>
    </row>
    <row r="37" spans="1:8" ht="15.75" x14ac:dyDescent="0.2">
      <c r="A37" s="86">
        <v>484</v>
      </c>
      <c r="B37" s="30" t="s">
        <v>40</v>
      </c>
      <c r="C37" s="23">
        <v>100</v>
      </c>
      <c r="D37" s="23">
        <v>10.54</v>
      </c>
      <c r="E37" s="31">
        <v>1.1299999999999999</v>
      </c>
      <c r="F37" s="31">
        <v>4.5</v>
      </c>
      <c r="G37" s="31">
        <v>9.8000000000000007</v>
      </c>
      <c r="H37" s="31">
        <v>66</v>
      </c>
    </row>
    <row r="38" spans="1:8" ht="15.75" x14ac:dyDescent="0.2">
      <c r="A38" s="37" t="s">
        <v>100</v>
      </c>
      <c r="B38" s="30" t="s">
        <v>81</v>
      </c>
      <c r="C38" s="23">
        <v>250</v>
      </c>
      <c r="D38" s="23">
        <v>15.6</v>
      </c>
      <c r="E38" s="23">
        <v>3.7</v>
      </c>
      <c r="F38" s="23">
        <v>2.8</v>
      </c>
      <c r="G38" s="23">
        <v>19.600000000000001</v>
      </c>
      <c r="H38" s="23">
        <v>119</v>
      </c>
    </row>
    <row r="39" spans="1:8" ht="15.75" x14ac:dyDescent="0.25">
      <c r="A39" s="9" t="s">
        <v>101</v>
      </c>
      <c r="B39" s="35" t="s">
        <v>67</v>
      </c>
      <c r="C39" s="23">
        <v>120</v>
      </c>
      <c r="D39" s="23">
        <v>40.32</v>
      </c>
      <c r="E39" s="36">
        <v>10.6</v>
      </c>
      <c r="F39" s="36">
        <v>16.5</v>
      </c>
      <c r="G39" s="36">
        <v>9.1999999999999993</v>
      </c>
      <c r="H39" s="36">
        <v>227</v>
      </c>
    </row>
    <row r="40" spans="1:8" ht="15.75" x14ac:dyDescent="0.2">
      <c r="A40" s="37" t="s">
        <v>102</v>
      </c>
      <c r="B40" s="35" t="s">
        <v>77</v>
      </c>
      <c r="C40" s="23">
        <v>180</v>
      </c>
      <c r="D40" s="23">
        <v>16.079999999999998</v>
      </c>
      <c r="E40" s="23">
        <v>4.5999999999999996</v>
      </c>
      <c r="F40" s="23">
        <v>5.15</v>
      </c>
      <c r="G40" s="23">
        <v>11.8</v>
      </c>
      <c r="H40" s="23">
        <v>130.80000000000001</v>
      </c>
    </row>
    <row r="41" spans="1:8" ht="15.75" x14ac:dyDescent="0.25">
      <c r="A41" s="9">
        <v>349</v>
      </c>
      <c r="B41" s="15" t="s">
        <v>4</v>
      </c>
      <c r="C41" s="89">
        <v>200</v>
      </c>
      <c r="D41" s="89">
        <v>7.26</v>
      </c>
      <c r="E41" s="24">
        <v>0.6</v>
      </c>
      <c r="F41" s="24">
        <v>0.1</v>
      </c>
      <c r="G41" s="24">
        <v>31.7</v>
      </c>
      <c r="H41" s="24">
        <v>131</v>
      </c>
    </row>
    <row r="42" spans="1:8" ht="15.75" x14ac:dyDescent="0.25">
      <c r="A42" s="9" t="s">
        <v>25</v>
      </c>
      <c r="B42" s="15" t="s">
        <v>8</v>
      </c>
      <c r="C42" s="89">
        <v>30</v>
      </c>
      <c r="D42" s="89">
        <v>2.5</v>
      </c>
      <c r="E42" s="24">
        <v>2.4</v>
      </c>
      <c r="F42" s="24">
        <v>0.5</v>
      </c>
      <c r="G42" s="24">
        <v>12</v>
      </c>
      <c r="H42" s="24">
        <v>66</v>
      </c>
    </row>
    <row r="43" spans="1:8" ht="15.75" x14ac:dyDescent="0.25">
      <c r="A43" s="9" t="s">
        <v>25</v>
      </c>
      <c r="B43" s="15" t="s">
        <v>1</v>
      </c>
      <c r="C43" s="89">
        <v>30</v>
      </c>
      <c r="D43" s="89">
        <v>2.7</v>
      </c>
      <c r="E43" s="24">
        <v>3.2</v>
      </c>
      <c r="F43" s="24">
        <v>1.4</v>
      </c>
      <c r="G43" s="24">
        <v>13.1</v>
      </c>
      <c r="H43" s="24">
        <v>82.2</v>
      </c>
    </row>
    <row r="44" spans="1:8" ht="15.75" x14ac:dyDescent="0.25">
      <c r="A44" s="14"/>
      <c r="B44" s="87"/>
      <c r="C44" s="17">
        <f t="shared" ref="C44:H44" si="4">SUM(C37:C43)</f>
        <v>910</v>
      </c>
      <c r="D44" s="17">
        <f t="shared" si="4"/>
        <v>95.000000000000014</v>
      </c>
      <c r="E44" s="17">
        <f t="shared" si="4"/>
        <v>26.23</v>
      </c>
      <c r="F44" s="17">
        <f t="shared" si="4"/>
        <v>30.950000000000003</v>
      </c>
      <c r="G44" s="17">
        <f t="shared" si="4"/>
        <v>107.2</v>
      </c>
      <c r="H44" s="25">
        <f t="shared" si="4"/>
        <v>822</v>
      </c>
    </row>
    <row r="45" spans="1:8" ht="15.75" x14ac:dyDescent="0.25">
      <c r="A45" s="14"/>
      <c r="B45" s="87"/>
      <c r="C45" s="17"/>
      <c r="D45" s="17"/>
      <c r="E45" s="17"/>
      <c r="F45" s="17"/>
      <c r="G45" s="17"/>
      <c r="H45" s="18">
        <f>H44/2720</f>
        <v>0.30220588235294116</v>
      </c>
    </row>
    <row r="46" spans="1:8" ht="15.75" x14ac:dyDescent="0.25">
      <c r="A46" s="14"/>
      <c r="B46" s="26" t="s">
        <v>12</v>
      </c>
      <c r="C46" s="17">
        <f>C34+C44</f>
        <v>1500</v>
      </c>
      <c r="D46" s="17"/>
      <c r="E46" s="17">
        <f>E34+E44</f>
        <v>51.28</v>
      </c>
      <c r="F46" s="17">
        <f>F34+F44</f>
        <v>53.25</v>
      </c>
      <c r="G46" s="17">
        <f>G34+G44</f>
        <v>228.1</v>
      </c>
      <c r="H46" s="17">
        <f>H34+H44</f>
        <v>1603.8</v>
      </c>
    </row>
  </sheetData>
  <mergeCells count="16">
    <mergeCell ref="A36:H36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28:H28"/>
    <mergeCell ref="A17:H1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zoomScale="60" zoomScaleNormal="100" workbookViewId="0">
      <selection activeCell="B106" sqref="B106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3"/>
      <c r="B1" s="83"/>
      <c r="C1" s="83"/>
      <c r="D1" s="83"/>
      <c r="E1" s="83"/>
      <c r="F1" s="83"/>
      <c r="G1" s="83"/>
      <c r="H1" s="83"/>
    </row>
    <row r="2" spans="1:8" ht="15.75" x14ac:dyDescent="0.2">
      <c r="A2" s="95" t="s">
        <v>143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2.75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2.75" x14ac:dyDescent="0.2">
      <c r="A7" s="96"/>
      <c r="B7" s="97"/>
      <c r="C7" s="99"/>
      <c r="D7" s="101"/>
      <c r="E7" s="97"/>
      <c r="F7" s="97"/>
      <c r="G7" s="97"/>
      <c r="H7" s="99"/>
    </row>
    <row r="8" spans="1:8" ht="12.75" x14ac:dyDescent="0.2">
      <c r="A8" s="96"/>
      <c r="B8" s="97"/>
      <c r="C8" s="99"/>
      <c r="D8" s="102"/>
      <c r="E8" s="97"/>
      <c r="F8" s="97"/>
      <c r="G8" s="97"/>
      <c r="H8" s="99"/>
    </row>
    <row r="9" spans="1:8" ht="15.75" x14ac:dyDescent="0.2">
      <c r="A9" s="103" t="s">
        <v>26</v>
      </c>
      <c r="B9" s="103"/>
      <c r="C9" s="103"/>
      <c r="D9" s="103"/>
      <c r="E9" s="103"/>
      <c r="F9" s="103"/>
      <c r="G9" s="103"/>
      <c r="H9" s="103"/>
    </row>
    <row r="10" spans="1:8" ht="15.75" x14ac:dyDescent="0.2">
      <c r="A10" s="91" t="s">
        <v>15</v>
      </c>
      <c r="B10" s="91"/>
      <c r="C10" s="91"/>
      <c r="D10" s="91"/>
      <c r="E10" s="91"/>
      <c r="F10" s="91"/>
      <c r="G10" s="91"/>
      <c r="H10" s="91"/>
    </row>
    <row r="11" spans="1:8" ht="15.75" x14ac:dyDescent="0.2">
      <c r="A11" s="5">
        <v>294</v>
      </c>
      <c r="B11" s="22" t="s">
        <v>55</v>
      </c>
      <c r="C11" s="7">
        <v>100</v>
      </c>
      <c r="D11" s="7">
        <v>25.98</v>
      </c>
      <c r="E11" s="7">
        <v>12.3</v>
      </c>
      <c r="F11" s="7">
        <v>8.1</v>
      </c>
      <c r="G11" s="7">
        <v>4.0999999999999996</v>
      </c>
      <c r="H11" s="7">
        <v>143</v>
      </c>
    </row>
    <row r="12" spans="1:8" ht="15.75" x14ac:dyDescent="0.25">
      <c r="A12" s="13">
        <v>476</v>
      </c>
      <c r="B12" s="15" t="s">
        <v>53</v>
      </c>
      <c r="C12" s="89">
        <v>150</v>
      </c>
      <c r="D12" s="55">
        <v>15.06</v>
      </c>
      <c r="E12" s="23">
        <v>4.0999999999999996</v>
      </c>
      <c r="F12" s="23">
        <v>11.7</v>
      </c>
      <c r="G12" s="23">
        <v>33.6</v>
      </c>
      <c r="H12" s="23">
        <v>286</v>
      </c>
    </row>
    <row r="13" spans="1:8" ht="15.75" x14ac:dyDescent="0.25">
      <c r="A13" s="9">
        <v>388</v>
      </c>
      <c r="B13" s="15" t="s">
        <v>3</v>
      </c>
      <c r="C13" s="89">
        <v>200</v>
      </c>
      <c r="D13" s="89">
        <v>8</v>
      </c>
      <c r="E13" s="24">
        <v>0.7</v>
      </c>
      <c r="F13" s="24">
        <v>0.3</v>
      </c>
      <c r="G13" s="24">
        <v>24.4</v>
      </c>
      <c r="H13" s="24">
        <v>103</v>
      </c>
    </row>
    <row r="14" spans="1:8" ht="15.75" x14ac:dyDescent="0.25">
      <c r="A14" s="9" t="s">
        <v>25</v>
      </c>
      <c r="B14" s="15" t="s">
        <v>8</v>
      </c>
      <c r="C14" s="89">
        <v>30</v>
      </c>
      <c r="D14" s="89">
        <v>1.8</v>
      </c>
      <c r="E14" s="24">
        <v>2.4</v>
      </c>
      <c r="F14" s="24">
        <v>0.5</v>
      </c>
      <c r="G14" s="24">
        <v>12</v>
      </c>
      <c r="H14" s="24">
        <v>66</v>
      </c>
    </row>
    <row r="15" spans="1:8" ht="15.75" x14ac:dyDescent="0.25">
      <c r="A15" s="9" t="s">
        <v>25</v>
      </c>
      <c r="B15" s="15" t="s">
        <v>1</v>
      </c>
      <c r="C15" s="89">
        <v>30</v>
      </c>
      <c r="D15" s="89">
        <v>1.86</v>
      </c>
      <c r="E15" s="24">
        <v>3.2</v>
      </c>
      <c r="F15" s="24">
        <v>1.4</v>
      </c>
      <c r="G15" s="24">
        <v>13.1</v>
      </c>
      <c r="H15" s="24">
        <v>82.2</v>
      </c>
    </row>
    <row r="16" spans="1:8" ht="15.75" x14ac:dyDescent="0.25">
      <c r="A16" s="14"/>
      <c r="B16" s="87"/>
      <c r="C16" s="85">
        <f>SUM(C11:C15)</f>
        <v>510</v>
      </c>
      <c r="D16" s="85">
        <f t="shared" ref="D16:H16" si="0">SUM(D11:D15)</f>
        <v>52.699999999999996</v>
      </c>
      <c r="E16" s="85">
        <f t="shared" si="0"/>
        <v>22.699999999999996</v>
      </c>
      <c r="F16" s="85">
        <f t="shared" si="0"/>
        <v>21.999999999999996</v>
      </c>
      <c r="G16" s="85">
        <f t="shared" si="0"/>
        <v>87.199999999999989</v>
      </c>
      <c r="H16" s="85">
        <f t="shared" si="0"/>
        <v>680.2</v>
      </c>
    </row>
    <row r="17" spans="1:8" ht="15.75" x14ac:dyDescent="0.25">
      <c r="A17" s="14"/>
      <c r="B17" s="84"/>
      <c r="C17" s="82"/>
      <c r="D17" s="82"/>
      <c r="E17" s="17"/>
      <c r="F17" s="17"/>
      <c r="G17" s="17"/>
      <c r="H17" s="18"/>
    </row>
    <row r="18" spans="1:8" ht="15.75" x14ac:dyDescent="0.25">
      <c r="A18" s="14"/>
      <c r="B18" s="26"/>
      <c r="C18" s="17"/>
      <c r="D18" s="17"/>
      <c r="E18" s="17"/>
      <c r="F18" s="17"/>
      <c r="G18" s="17"/>
      <c r="H18" s="18"/>
    </row>
    <row r="19" spans="1:8" ht="15.75" x14ac:dyDescent="0.2">
      <c r="A19" s="94" t="s">
        <v>27</v>
      </c>
      <c r="B19" s="94"/>
      <c r="C19" s="94"/>
      <c r="D19" s="94"/>
      <c r="E19" s="94"/>
      <c r="F19" s="94"/>
      <c r="G19" s="94"/>
      <c r="H19" s="94"/>
    </row>
    <row r="20" spans="1:8" ht="15.75" x14ac:dyDescent="0.2">
      <c r="A20" s="91" t="s">
        <v>15</v>
      </c>
      <c r="B20" s="91"/>
      <c r="C20" s="91"/>
      <c r="D20" s="91"/>
      <c r="E20" s="91"/>
      <c r="F20" s="91"/>
      <c r="G20" s="91"/>
      <c r="H20" s="91"/>
    </row>
    <row r="21" spans="1:8" ht="31.5" x14ac:dyDescent="0.2">
      <c r="A21" s="5" t="s">
        <v>84</v>
      </c>
      <c r="B21" s="33" t="s">
        <v>85</v>
      </c>
      <c r="C21" s="7">
        <v>110</v>
      </c>
      <c r="D21" s="7">
        <v>27.8</v>
      </c>
      <c r="E21" s="7">
        <v>9.6</v>
      </c>
      <c r="F21" s="7">
        <v>11.74</v>
      </c>
      <c r="G21" s="7">
        <v>10.76</v>
      </c>
      <c r="H21" s="8">
        <v>187</v>
      </c>
    </row>
    <row r="22" spans="1:8" ht="15.75" x14ac:dyDescent="0.25">
      <c r="A22" s="87">
        <v>171</v>
      </c>
      <c r="B22" s="10" t="s">
        <v>36</v>
      </c>
      <c r="C22" s="23">
        <v>150</v>
      </c>
      <c r="D22" s="23">
        <v>11.24</v>
      </c>
      <c r="E22" s="36">
        <v>8.1999999999999993</v>
      </c>
      <c r="F22" s="36">
        <v>6.3</v>
      </c>
      <c r="G22" s="36">
        <v>38.700000000000003</v>
      </c>
      <c r="H22" s="36">
        <v>245</v>
      </c>
    </row>
    <row r="23" spans="1:8" ht="15.75" x14ac:dyDescent="0.25">
      <c r="A23" s="9">
        <v>592</v>
      </c>
      <c r="B23" s="15" t="s">
        <v>49</v>
      </c>
      <c r="C23" s="89">
        <v>200</v>
      </c>
      <c r="D23" s="89">
        <v>10</v>
      </c>
      <c r="E23" s="24">
        <v>1</v>
      </c>
      <c r="F23" s="24">
        <v>0.2</v>
      </c>
      <c r="G23" s="24">
        <v>19.8</v>
      </c>
      <c r="H23" s="24">
        <v>86</v>
      </c>
    </row>
    <row r="24" spans="1:8" ht="15.75" x14ac:dyDescent="0.25">
      <c r="A24" s="9" t="s">
        <v>25</v>
      </c>
      <c r="B24" s="15" t="s">
        <v>8</v>
      </c>
      <c r="C24" s="89">
        <v>30</v>
      </c>
      <c r="D24" s="89">
        <v>1.8</v>
      </c>
      <c r="E24" s="24">
        <v>2.4</v>
      </c>
      <c r="F24" s="24">
        <v>0.5</v>
      </c>
      <c r="G24" s="24">
        <v>12</v>
      </c>
      <c r="H24" s="24">
        <v>66</v>
      </c>
    </row>
    <row r="25" spans="1:8" ht="15.75" x14ac:dyDescent="0.25">
      <c r="A25" s="9" t="s">
        <v>25</v>
      </c>
      <c r="B25" s="15" t="s">
        <v>1</v>
      </c>
      <c r="C25" s="89">
        <v>30</v>
      </c>
      <c r="D25" s="89">
        <v>1.86</v>
      </c>
      <c r="E25" s="24">
        <v>3.2</v>
      </c>
      <c r="F25" s="24">
        <v>1.4</v>
      </c>
      <c r="G25" s="24">
        <v>13.1</v>
      </c>
      <c r="H25" s="24">
        <v>82.2</v>
      </c>
    </row>
    <row r="26" spans="1:8" ht="15.75" x14ac:dyDescent="0.25">
      <c r="A26" s="14"/>
      <c r="B26" s="59"/>
      <c r="C26" s="17">
        <f>SUM(C21:C25)</f>
        <v>520</v>
      </c>
      <c r="D26" s="17">
        <f t="shared" ref="D26:H26" si="1">SUM(D21:D25)</f>
        <v>52.699999999999996</v>
      </c>
      <c r="E26" s="17">
        <f t="shared" si="1"/>
        <v>24.399999999999995</v>
      </c>
      <c r="F26" s="17">
        <f t="shared" si="1"/>
        <v>20.139999999999997</v>
      </c>
      <c r="G26" s="17">
        <f t="shared" si="1"/>
        <v>94.36</v>
      </c>
      <c r="H26" s="17">
        <f t="shared" si="1"/>
        <v>666.2</v>
      </c>
    </row>
    <row r="27" spans="1:8" ht="15.75" x14ac:dyDescent="0.25">
      <c r="A27" s="14"/>
      <c r="B27" s="84"/>
      <c r="C27" s="82"/>
      <c r="D27" s="82"/>
      <c r="E27" s="17"/>
      <c r="F27" s="17"/>
      <c r="G27" s="17"/>
      <c r="H27" s="18"/>
    </row>
    <row r="28" spans="1:8" ht="15.75" x14ac:dyDescent="0.25">
      <c r="A28" s="14"/>
      <c r="B28" s="26"/>
      <c r="C28" s="17"/>
      <c r="D28" s="17"/>
      <c r="E28" s="17"/>
      <c r="F28" s="17"/>
      <c r="G28" s="17"/>
      <c r="H28" s="18"/>
    </row>
    <row r="29" spans="1:8" ht="15.75" x14ac:dyDescent="0.2">
      <c r="A29" s="94" t="s">
        <v>28</v>
      </c>
      <c r="B29" s="94"/>
      <c r="C29" s="94"/>
      <c r="D29" s="94"/>
      <c r="E29" s="94"/>
      <c r="F29" s="94"/>
      <c r="G29" s="94"/>
      <c r="H29" s="94"/>
    </row>
    <row r="30" spans="1:8" ht="15.75" x14ac:dyDescent="0.2">
      <c r="A30" s="91" t="s">
        <v>15</v>
      </c>
      <c r="B30" s="91"/>
      <c r="C30" s="91"/>
      <c r="D30" s="91"/>
      <c r="E30" s="91"/>
      <c r="F30" s="91"/>
      <c r="G30" s="91"/>
      <c r="H30" s="91"/>
    </row>
    <row r="31" spans="1:8" ht="15.75" x14ac:dyDescent="0.2">
      <c r="A31" s="87">
        <v>259</v>
      </c>
      <c r="B31" s="59" t="s">
        <v>111</v>
      </c>
      <c r="C31" s="38">
        <v>240</v>
      </c>
      <c r="D31" s="38">
        <v>39.04</v>
      </c>
      <c r="E31" s="12">
        <v>14.77</v>
      </c>
      <c r="F31" s="12">
        <v>13.55</v>
      </c>
      <c r="G31" s="12">
        <v>29.61</v>
      </c>
      <c r="H31" s="12">
        <v>390.04</v>
      </c>
    </row>
    <row r="32" spans="1:8" ht="15.75" x14ac:dyDescent="0.25">
      <c r="A32" s="9">
        <v>699</v>
      </c>
      <c r="B32" s="15" t="s">
        <v>68</v>
      </c>
      <c r="C32" s="89">
        <v>200</v>
      </c>
      <c r="D32" s="89">
        <v>10</v>
      </c>
      <c r="E32" s="24">
        <v>0.2</v>
      </c>
      <c r="F32" s="24"/>
      <c r="G32" s="24">
        <v>25.7</v>
      </c>
      <c r="H32" s="24">
        <v>104</v>
      </c>
    </row>
    <row r="33" spans="1:8" ht="15.75" x14ac:dyDescent="0.25">
      <c r="A33" s="9" t="s">
        <v>25</v>
      </c>
      <c r="B33" s="15" t="s">
        <v>8</v>
      </c>
      <c r="C33" s="89">
        <v>30</v>
      </c>
      <c r="D33" s="89">
        <v>1.8</v>
      </c>
      <c r="E33" s="24">
        <v>2.4</v>
      </c>
      <c r="F33" s="24">
        <v>0.5</v>
      </c>
      <c r="G33" s="24">
        <v>12</v>
      </c>
      <c r="H33" s="24">
        <v>66</v>
      </c>
    </row>
    <row r="34" spans="1:8" ht="15.75" x14ac:dyDescent="0.25">
      <c r="A34" s="9" t="s">
        <v>25</v>
      </c>
      <c r="B34" s="15" t="s">
        <v>1</v>
      </c>
      <c r="C34" s="89">
        <v>30</v>
      </c>
      <c r="D34" s="89">
        <v>1.86</v>
      </c>
      <c r="E34" s="24">
        <v>3.2</v>
      </c>
      <c r="F34" s="24">
        <v>1.4</v>
      </c>
      <c r="G34" s="24">
        <v>13.1</v>
      </c>
      <c r="H34" s="24">
        <v>82.2</v>
      </c>
    </row>
    <row r="35" spans="1:8" ht="15.75" x14ac:dyDescent="0.25">
      <c r="A35" s="14"/>
      <c r="B35" s="59"/>
      <c r="C35" s="17">
        <f t="shared" ref="C35:H35" si="2">SUM(C31:C34)</f>
        <v>500</v>
      </c>
      <c r="D35" s="17">
        <f t="shared" si="2"/>
        <v>52.699999999999996</v>
      </c>
      <c r="E35" s="17">
        <f t="shared" si="2"/>
        <v>20.569999999999997</v>
      </c>
      <c r="F35" s="17">
        <f t="shared" si="2"/>
        <v>15.450000000000001</v>
      </c>
      <c r="G35" s="17">
        <f t="shared" si="2"/>
        <v>80.41</v>
      </c>
      <c r="H35" s="25">
        <f t="shared" si="2"/>
        <v>642.24</v>
      </c>
    </row>
    <row r="36" spans="1:8" ht="15.75" x14ac:dyDescent="0.25">
      <c r="A36" s="14"/>
      <c r="B36" s="59"/>
      <c r="C36" s="17"/>
      <c r="D36" s="17"/>
      <c r="E36" s="17"/>
      <c r="F36" s="17"/>
      <c r="G36" s="17"/>
      <c r="H36" s="18"/>
    </row>
    <row r="37" spans="1:8" ht="15.75" x14ac:dyDescent="0.25">
      <c r="A37" s="14"/>
      <c r="B37" s="26"/>
      <c r="C37" s="17"/>
      <c r="D37" s="17"/>
      <c r="E37" s="17"/>
      <c r="F37" s="17"/>
      <c r="G37" s="17"/>
      <c r="H37" s="18"/>
    </row>
    <row r="38" spans="1:8" ht="15.75" x14ac:dyDescent="0.2">
      <c r="A38" s="94" t="s">
        <v>29</v>
      </c>
      <c r="B38" s="94"/>
      <c r="C38" s="94"/>
      <c r="D38" s="94"/>
      <c r="E38" s="94"/>
      <c r="F38" s="94"/>
      <c r="G38" s="94"/>
      <c r="H38" s="94"/>
    </row>
    <row r="39" spans="1:8" ht="15.75" x14ac:dyDescent="0.2">
      <c r="A39" s="91" t="s">
        <v>15</v>
      </c>
      <c r="B39" s="91"/>
      <c r="C39" s="91"/>
      <c r="D39" s="91"/>
      <c r="E39" s="91"/>
      <c r="F39" s="91"/>
      <c r="G39" s="91"/>
      <c r="H39" s="91"/>
    </row>
    <row r="40" spans="1:8" ht="15.75" x14ac:dyDescent="0.25">
      <c r="A40" s="87">
        <v>265</v>
      </c>
      <c r="B40" s="10" t="s">
        <v>74</v>
      </c>
      <c r="C40" s="23">
        <v>240</v>
      </c>
      <c r="D40" s="23">
        <v>37.04</v>
      </c>
      <c r="E40" s="36">
        <v>17.489999999999998</v>
      </c>
      <c r="F40" s="36">
        <v>15.07</v>
      </c>
      <c r="G40" s="36">
        <v>40.6</v>
      </c>
      <c r="H40" s="36">
        <v>391.6</v>
      </c>
    </row>
    <row r="41" spans="1:8" ht="15.75" x14ac:dyDescent="0.25">
      <c r="A41" s="87">
        <v>276</v>
      </c>
      <c r="B41" s="40" t="s">
        <v>44</v>
      </c>
      <c r="C41" s="28">
        <v>200</v>
      </c>
      <c r="D41" s="28">
        <v>12</v>
      </c>
      <c r="E41" s="23">
        <v>0.1</v>
      </c>
      <c r="F41" s="23"/>
      <c r="G41" s="23">
        <v>27.9</v>
      </c>
      <c r="H41" s="28">
        <v>111</v>
      </c>
    </row>
    <row r="42" spans="1:8" ht="15.75" x14ac:dyDescent="0.25">
      <c r="A42" s="9" t="s">
        <v>25</v>
      </c>
      <c r="B42" s="15" t="s">
        <v>8</v>
      </c>
      <c r="C42" s="89">
        <v>30</v>
      </c>
      <c r="D42" s="89">
        <v>1.8</v>
      </c>
      <c r="E42" s="24">
        <v>2.4</v>
      </c>
      <c r="F42" s="24">
        <v>0.5</v>
      </c>
      <c r="G42" s="24">
        <v>12</v>
      </c>
      <c r="H42" s="24">
        <v>66</v>
      </c>
    </row>
    <row r="43" spans="1:8" ht="15.75" x14ac:dyDescent="0.25">
      <c r="A43" s="9" t="s">
        <v>25</v>
      </c>
      <c r="B43" s="15" t="s">
        <v>1</v>
      </c>
      <c r="C43" s="89">
        <v>30</v>
      </c>
      <c r="D43" s="89">
        <v>1.86</v>
      </c>
      <c r="E43" s="24">
        <v>3.2</v>
      </c>
      <c r="F43" s="24">
        <v>1.4</v>
      </c>
      <c r="G43" s="24">
        <v>13.1</v>
      </c>
      <c r="H43" s="24">
        <v>82.2</v>
      </c>
    </row>
    <row r="44" spans="1:8" ht="15.75" x14ac:dyDescent="0.25">
      <c r="A44" s="14"/>
      <c r="B44" s="59"/>
      <c r="C44" s="17">
        <f>SUM(C40:C43)</f>
        <v>500</v>
      </c>
      <c r="D44" s="17">
        <f t="shared" ref="D44:H44" si="3">SUM(D40:D43)</f>
        <v>52.699999999999996</v>
      </c>
      <c r="E44" s="17">
        <f t="shared" si="3"/>
        <v>23.189999999999998</v>
      </c>
      <c r="F44" s="17">
        <f t="shared" si="3"/>
        <v>16.97</v>
      </c>
      <c r="G44" s="17">
        <f t="shared" si="3"/>
        <v>93.6</v>
      </c>
      <c r="H44" s="17">
        <f t="shared" si="3"/>
        <v>650.80000000000007</v>
      </c>
    </row>
    <row r="45" spans="1:8" ht="15.75" x14ac:dyDescent="0.25">
      <c r="A45" s="14"/>
      <c r="B45" s="59"/>
      <c r="C45" s="17"/>
      <c r="D45" s="17"/>
      <c r="E45" s="17"/>
      <c r="F45" s="17"/>
      <c r="G45" s="17"/>
      <c r="H45" s="18"/>
    </row>
    <row r="46" spans="1:8" ht="15.75" x14ac:dyDescent="0.25">
      <c r="A46" s="14"/>
      <c r="B46" s="26"/>
      <c r="C46" s="17"/>
      <c r="D46" s="17"/>
      <c r="E46" s="17"/>
      <c r="F46" s="17"/>
      <c r="G46" s="17"/>
      <c r="H46" s="18"/>
    </row>
    <row r="47" spans="1:8" ht="15.75" x14ac:dyDescent="0.2">
      <c r="A47" s="94" t="s">
        <v>30</v>
      </c>
      <c r="B47" s="94"/>
      <c r="C47" s="94"/>
      <c r="D47" s="94"/>
      <c r="E47" s="94"/>
      <c r="F47" s="94"/>
      <c r="G47" s="94"/>
      <c r="H47" s="94"/>
    </row>
    <row r="48" spans="1:8" ht="15.75" x14ac:dyDescent="0.2">
      <c r="A48" s="91" t="s">
        <v>15</v>
      </c>
      <c r="B48" s="91"/>
      <c r="C48" s="91"/>
      <c r="D48" s="91"/>
      <c r="E48" s="91"/>
      <c r="F48" s="91"/>
      <c r="G48" s="91"/>
      <c r="H48" s="91"/>
    </row>
    <row r="49" spans="1:8" ht="15.75" x14ac:dyDescent="0.25">
      <c r="A49" s="9" t="s">
        <v>120</v>
      </c>
      <c r="B49" s="35" t="s">
        <v>86</v>
      </c>
      <c r="C49" s="23">
        <v>110</v>
      </c>
      <c r="D49" s="23">
        <v>28.72</v>
      </c>
      <c r="E49" s="36">
        <v>9.9</v>
      </c>
      <c r="F49" s="36">
        <v>8.5</v>
      </c>
      <c r="G49" s="36">
        <v>9.9</v>
      </c>
      <c r="H49" s="36">
        <v>163</v>
      </c>
    </row>
    <row r="50" spans="1:8" ht="15.75" x14ac:dyDescent="0.25">
      <c r="A50" s="13">
        <v>128</v>
      </c>
      <c r="B50" s="15" t="s">
        <v>24</v>
      </c>
      <c r="C50" s="89">
        <v>150</v>
      </c>
      <c r="D50" s="89">
        <v>12</v>
      </c>
      <c r="E50" s="23">
        <v>3.1</v>
      </c>
      <c r="F50" s="23">
        <v>5.4</v>
      </c>
      <c r="G50" s="23">
        <v>20.3</v>
      </c>
      <c r="H50" s="23">
        <v>141</v>
      </c>
    </row>
    <row r="51" spans="1:8" ht="15.75" x14ac:dyDescent="0.2">
      <c r="A51" s="87">
        <v>538</v>
      </c>
      <c r="B51" s="35" t="s">
        <v>56</v>
      </c>
      <c r="C51" s="23">
        <v>200</v>
      </c>
      <c r="D51" s="23">
        <v>8.32</v>
      </c>
      <c r="E51" s="23">
        <v>0.2</v>
      </c>
      <c r="F51" s="23">
        <v>0.2</v>
      </c>
      <c r="G51" s="23">
        <v>27.9</v>
      </c>
      <c r="H51" s="23">
        <v>115</v>
      </c>
    </row>
    <row r="52" spans="1:8" ht="15.75" x14ac:dyDescent="0.25">
      <c r="A52" s="9" t="s">
        <v>25</v>
      </c>
      <c r="B52" s="15" t="s">
        <v>8</v>
      </c>
      <c r="C52" s="89">
        <v>30</v>
      </c>
      <c r="D52" s="89">
        <v>1.8</v>
      </c>
      <c r="E52" s="24">
        <v>2.4</v>
      </c>
      <c r="F52" s="24">
        <v>0.5</v>
      </c>
      <c r="G52" s="24">
        <v>12</v>
      </c>
      <c r="H52" s="24">
        <v>66</v>
      </c>
    </row>
    <row r="53" spans="1:8" ht="15.75" x14ac:dyDescent="0.25">
      <c r="A53" s="9" t="s">
        <v>25</v>
      </c>
      <c r="B53" s="15" t="s">
        <v>1</v>
      </c>
      <c r="C53" s="89">
        <v>30</v>
      </c>
      <c r="D53" s="89">
        <v>1.86</v>
      </c>
      <c r="E53" s="24">
        <v>3.2</v>
      </c>
      <c r="F53" s="24">
        <v>1.4</v>
      </c>
      <c r="G53" s="24">
        <v>13.1</v>
      </c>
      <c r="H53" s="24">
        <v>82.2</v>
      </c>
    </row>
    <row r="54" spans="1:8" ht="15.75" x14ac:dyDescent="0.25">
      <c r="A54" s="14"/>
      <c r="B54" s="59"/>
      <c r="C54" s="17">
        <f t="shared" ref="C54:H54" si="4">SUM(C49:C53)</f>
        <v>520</v>
      </c>
      <c r="D54" s="17">
        <f t="shared" si="4"/>
        <v>52.699999999999996</v>
      </c>
      <c r="E54" s="17">
        <f t="shared" si="4"/>
        <v>18.8</v>
      </c>
      <c r="F54" s="17">
        <f t="shared" si="4"/>
        <v>16</v>
      </c>
      <c r="G54" s="17">
        <f t="shared" si="4"/>
        <v>83.199999999999989</v>
      </c>
      <c r="H54" s="17">
        <f t="shared" si="4"/>
        <v>567.20000000000005</v>
      </c>
    </row>
    <row r="55" spans="1:8" ht="15.75" x14ac:dyDescent="0.25">
      <c r="A55" s="14"/>
      <c r="B55" s="59"/>
      <c r="C55" s="17"/>
      <c r="D55" s="17"/>
      <c r="E55" s="17"/>
      <c r="F55" s="17"/>
      <c r="G55" s="17"/>
      <c r="H55" s="18"/>
    </row>
    <row r="56" spans="1:8" ht="15.75" x14ac:dyDescent="0.25">
      <c r="A56" s="60"/>
      <c r="B56" s="60"/>
      <c r="C56" s="46"/>
      <c r="D56" s="46"/>
      <c r="E56" s="46"/>
      <c r="F56" s="46"/>
      <c r="G56" s="46"/>
      <c r="H56" s="18"/>
    </row>
    <row r="57" spans="1:8" ht="15.75" x14ac:dyDescent="0.2">
      <c r="A57" s="94" t="s">
        <v>31</v>
      </c>
      <c r="B57" s="94"/>
      <c r="C57" s="94"/>
      <c r="D57" s="94"/>
      <c r="E57" s="94"/>
      <c r="F57" s="94"/>
      <c r="G57" s="94"/>
      <c r="H57" s="94"/>
    </row>
    <row r="58" spans="1:8" ht="15.75" x14ac:dyDescent="0.2">
      <c r="A58" s="91" t="s">
        <v>15</v>
      </c>
      <c r="B58" s="91"/>
      <c r="C58" s="91"/>
      <c r="D58" s="91"/>
      <c r="E58" s="91"/>
      <c r="F58" s="91"/>
      <c r="G58" s="91"/>
      <c r="H58" s="91"/>
    </row>
    <row r="59" spans="1:8" ht="15.75" x14ac:dyDescent="0.25">
      <c r="A59" s="9" t="s">
        <v>101</v>
      </c>
      <c r="B59" s="35" t="s">
        <v>67</v>
      </c>
      <c r="C59" s="23">
        <v>110</v>
      </c>
      <c r="D59" s="23">
        <v>28.48</v>
      </c>
      <c r="E59" s="36">
        <v>10.6</v>
      </c>
      <c r="F59" s="36">
        <v>16.5</v>
      </c>
      <c r="G59" s="36">
        <v>9.1999999999999993</v>
      </c>
      <c r="H59" s="36">
        <v>227</v>
      </c>
    </row>
    <row r="60" spans="1:8" ht="15.75" x14ac:dyDescent="0.2">
      <c r="A60" s="37" t="s">
        <v>102</v>
      </c>
      <c r="B60" s="35" t="s">
        <v>77</v>
      </c>
      <c r="C60" s="23">
        <v>150</v>
      </c>
      <c r="D60" s="23">
        <v>13.3</v>
      </c>
      <c r="E60" s="23">
        <v>3.8</v>
      </c>
      <c r="F60" s="23">
        <v>4.3</v>
      </c>
      <c r="G60" s="23">
        <v>9.8000000000000007</v>
      </c>
      <c r="H60" s="23">
        <v>109</v>
      </c>
    </row>
    <row r="61" spans="1:8" ht="15.75" x14ac:dyDescent="0.25">
      <c r="A61" s="9">
        <v>349</v>
      </c>
      <c r="B61" s="15" t="s">
        <v>4</v>
      </c>
      <c r="C61" s="89">
        <v>200</v>
      </c>
      <c r="D61" s="89">
        <v>7.26</v>
      </c>
      <c r="E61" s="24">
        <v>0.6</v>
      </c>
      <c r="F61" s="24">
        <v>0.1</v>
      </c>
      <c r="G61" s="24">
        <v>31.7</v>
      </c>
      <c r="H61" s="24">
        <v>131</v>
      </c>
    </row>
    <row r="62" spans="1:8" ht="15.75" x14ac:dyDescent="0.25">
      <c r="A62" s="9" t="s">
        <v>25</v>
      </c>
      <c r="B62" s="15" t="s">
        <v>8</v>
      </c>
      <c r="C62" s="89">
        <v>30</v>
      </c>
      <c r="D62" s="89">
        <v>1.8</v>
      </c>
      <c r="E62" s="24">
        <v>2.4</v>
      </c>
      <c r="F62" s="24">
        <v>0.5</v>
      </c>
      <c r="G62" s="24">
        <v>12</v>
      </c>
      <c r="H62" s="24">
        <v>66</v>
      </c>
    </row>
    <row r="63" spans="1:8" ht="15.75" x14ac:dyDescent="0.25">
      <c r="A63" s="9" t="s">
        <v>25</v>
      </c>
      <c r="B63" s="15" t="s">
        <v>1</v>
      </c>
      <c r="C63" s="89">
        <v>30</v>
      </c>
      <c r="D63" s="89">
        <v>1.86</v>
      </c>
      <c r="E63" s="24">
        <v>3.2</v>
      </c>
      <c r="F63" s="24">
        <v>1.4</v>
      </c>
      <c r="G63" s="24">
        <v>13.1</v>
      </c>
      <c r="H63" s="24">
        <v>82.2</v>
      </c>
    </row>
    <row r="64" spans="1:8" ht="15.75" x14ac:dyDescent="0.25">
      <c r="A64" s="14"/>
      <c r="B64" s="87"/>
      <c r="C64" s="17">
        <f t="shared" ref="C64:H64" si="5">SUM(C59:C63)</f>
        <v>520</v>
      </c>
      <c r="D64" s="17">
        <f t="shared" si="5"/>
        <v>52.699999999999996</v>
      </c>
      <c r="E64" s="17">
        <f t="shared" si="5"/>
        <v>20.599999999999998</v>
      </c>
      <c r="F64" s="17">
        <f t="shared" si="5"/>
        <v>22.8</v>
      </c>
      <c r="G64" s="17">
        <f t="shared" si="5"/>
        <v>75.8</v>
      </c>
      <c r="H64" s="25">
        <f t="shared" si="5"/>
        <v>615.20000000000005</v>
      </c>
    </row>
    <row r="65" spans="1:8" ht="15.75" x14ac:dyDescent="0.25">
      <c r="A65" s="14"/>
      <c r="B65" s="84"/>
      <c r="C65" s="17"/>
      <c r="D65" s="17"/>
      <c r="E65" s="17"/>
      <c r="F65" s="17"/>
      <c r="G65" s="17"/>
      <c r="H65" s="18"/>
    </row>
    <row r="66" spans="1:8" ht="15.75" x14ac:dyDescent="0.25">
      <c r="A66" s="14"/>
      <c r="B66" s="26"/>
      <c r="C66" s="17"/>
      <c r="D66" s="17"/>
      <c r="E66" s="17"/>
      <c r="F66" s="17"/>
      <c r="G66" s="17"/>
      <c r="H66" s="18"/>
    </row>
    <row r="67" spans="1:8" ht="15.75" x14ac:dyDescent="0.2">
      <c r="A67" s="94" t="s">
        <v>32</v>
      </c>
      <c r="B67" s="94"/>
      <c r="C67" s="94"/>
      <c r="D67" s="94"/>
      <c r="E67" s="94"/>
      <c r="F67" s="94"/>
      <c r="G67" s="94"/>
      <c r="H67" s="94"/>
    </row>
    <row r="68" spans="1:8" ht="15.75" x14ac:dyDescent="0.2">
      <c r="A68" s="91" t="s">
        <v>15</v>
      </c>
      <c r="B68" s="91"/>
      <c r="C68" s="91"/>
      <c r="D68" s="91"/>
      <c r="E68" s="91"/>
      <c r="F68" s="91"/>
      <c r="G68" s="91"/>
      <c r="H68" s="91"/>
    </row>
    <row r="69" spans="1:8" ht="15.75" x14ac:dyDescent="0.2">
      <c r="A69" s="5">
        <v>290</v>
      </c>
      <c r="B69" s="6" t="s">
        <v>82</v>
      </c>
      <c r="C69" s="7">
        <v>100</v>
      </c>
      <c r="D69" s="7">
        <v>32.35</v>
      </c>
      <c r="E69" s="7">
        <v>15.2</v>
      </c>
      <c r="F69" s="7">
        <v>12.7</v>
      </c>
      <c r="G69" s="7">
        <v>15.3</v>
      </c>
      <c r="H69" s="8">
        <v>215</v>
      </c>
    </row>
    <row r="70" spans="1:8" ht="15.75" x14ac:dyDescent="0.25">
      <c r="A70" s="87">
        <v>302</v>
      </c>
      <c r="B70" s="15" t="s">
        <v>92</v>
      </c>
      <c r="C70" s="89">
        <v>150</v>
      </c>
      <c r="D70" s="89">
        <v>6.69</v>
      </c>
      <c r="E70" s="34">
        <v>5.6</v>
      </c>
      <c r="F70" s="34">
        <v>4.9000000000000004</v>
      </c>
      <c r="G70" s="34">
        <v>37.799999999999997</v>
      </c>
      <c r="H70" s="34">
        <v>223</v>
      </c>
    </row>
    <row r="71" spans="1:8" ht="15.75" x14ac:dyDescent="0.25">
      <c r="A71" s="9">
        <v>389</v>
      </c>
      <c r="B71" s="15" t="s">
        <v>49</v>
      </c>
      <c r="C71" s="89">
        <v>200</v>
      </c>
      <c r="D71" s="89">
        <v>10</v>
      </c>
      <c r="E71" s="24">
        <v>1</v>
      </c>
      <c r="F71" s="24">
        <v>0.2</v>
      </c>
      <c r="G71" s="24">
        <v>19.8</v>
      </c>
      <c r="H71" s="24">
        <v>86</v>
      </c>
    </row>
    <row r="72" spans="1:8" ht="15.75" x14ac:dyDescent="0.25">
      <c r="A72" s="9" t="s">
        <v>25</v>
      </c>
      <c r="B72" s="15" t="s">
        <v>1</v>
      </c>
      <c r="C72" s="89">
        <v>30</v>
      </c>
      <c r="D72" s="89">
        <v>1.8</v>
      </c>
      <c r="E72" s="24">
        <v>2.4</v>
      </c>
      <c r="F72" s="24">
        <v>0.5</v>
      </c>
      <c r="G72" s="24">
        <v>12</v>
      </c>
      <c r="H72" s="24">
        <v>66</v>
      </c>
    </row>
    <row r="73" spans="1:8" ht="15.75" x14ac:dyDescent="0.25">
      <c r="A73" s="9" t="s">
        <v>25</v>
      </c>
      <c r="B73" s="15" t="s">
        <v>8</v>
      </c>
      <c r="C73" s="89">
        <v>30</v>
      </c>
      <c r="D73" s="89">
        <v>1.86</v>
      </c>
      <c r="E73" s="24">
        <v>3.2</v>
      </c>
      <c r="F73" s="24">
        <v>1.4</v>
      </c>
      <c r="G73" s="24">
        <v>13.1</v>
      </c>
      <c r="H73" s="24">
        <v>82.2</v>
      </c>
    </row>
    <row r="74" spans="1:8" ht="15.75" x14ac:dyDescent="0.25">
      <c r="A74" s="14"/>
      <c r="B74" s="59"/>
      <c r="C74" s="17">
        <f>SUM(C69:C73)</f>
        <v>510</v>
      </c>
      <c r="D74" s="17">
        <f t="shared" ref="D74:H74" si="6">SUM(D69:D73)</f>
        <v>52.699999999999996</v>
      </c>
      <c r="E74" s="17">
        <f t="shared" si="6"/>
        <v>27.399999999999995</v>
      </c>
      <c r="F74" s="17">
        <f t="shared" si="6"/>
        <v>19.7</v>
      </c>
      <c r="G74" s="17">
        <f t="shared" si="6"/>
        <v>97.999999999999986</v>
      </c>
      <c r="H74" s="17">
        <f t="shared" si="6"/>
        <v>672.2</v>
      </c>
    </row>
    <row r="75" spans="1:8" ht="15.75" x14ac:dyDescent="0.25">
      <c r="A75" s="14"/>
      <c r="B75" s="59"/>
      <c r="C75" s="17"/>
      <c r="D75" s="17"/>
      <c r="E75" s="17"/>
      <c r="F75" s="17"/>
      <c r="G75" s="17"/>
      <c r="H75" s="18"/>
    </row>
    <row r="76" spans="1:8" ht="15.75" x14ac:dyDescent="0.25">
      <c r="A76" s="14"/>
      <c r="B76" s="26"/>
      <c r="C76" s="17"/>
      <c r="D76" s="17"/>
      <c r="E76" s="17"/>
      <c r="F76" s="17"/>
      <c r="G76" s="17"/>
      <c r="H76" s="18"/>
    </row>
    <row r="77" spans="1:8" ht="15.75" x14ac:dyDescent="0.2">
      <c r="A77" s="94" t="s">
        <v>33</v>
      </c>
      <c r="B77" s="94"/>
      <c r="C77" s="94"/>
      <c r="D77" s="94"/>
      <c r="E77" s="94"/>
      <c r="F77" s="94"/>
      <c r="G77" s="94"/>
      <c r="H77" s="94"/>
    </row>
    <row r="78" spans="1:8" ht="15.75" x14ac:dyDescent="0.2">
      <c r="A78" s="91" t="s">
        <v>15</v>
      </c>
      <c r="B78" s="91"/>
      <c r="C78" s="91"/>
      <c r="D78" s="91"/>
      <c r="E78" s="91"/>
      <c r="F78" s="91"/>
      <c r="G78" s="91"/>
      <c r="H78" s="91"/>
    </row>
    <row r="79" spans="1:8" ht="31.5" x14ac:dyDescent="0.25">
      <c r="A79" s="9" t="s">
        <v>103</v>
      </c>
      <c r="B79" s="39" t="s">
        <v>91</v>
      </c>
      <c r="C79" s="45">
        <v>110</v>
      </c>
      <c r="D79" s="45">
        <v>30.62</v>
      </c>
      <c r="E79" s="31">
        <v>9.6</v>
      </c>
      <c r="F79" s="31">
        <v>11.5</v>
      </c>
      <c r="G79" s="31">
        <v>12.2</v>
      </c>
      <c r="H79" s="31">
        <v>193</v>
      </c>
    </row>
    <row r="80" spans="1:8" ht="15.75" x14ac:dyDescent="0.25">
      <c r="A80" s="9">
        <v>125</v>
      </c>
      <c r="B80" s="15" t="s">
        <v>50</v>
      </c>
      <c r="C80" s="23">
        <v>150</v>
      </c>
      <c r="D80" s="23">
        <v>11.42</v>
      </c>
      <c r="E80" s="23">
        <v>2.9</v>
      </c>
      <c r="F80" s="23">
        <v>4.7</v>
      </c>
      <c r="G80" s="23">
        <v>33.6</v>
      </c>
      <c r="H80" s="23">
        <v>145</v>
      </c>
    </row>
    <row r="81" spans="1:8" ht="15.75" x14ac:dyDescent="0.25">
      <c r="A81" s="9">
        <v>349</v>
      </c>
      <c r="B81" s="15" t="s">
        <v>4</v>
      </c>
      <c r="C81" s="89">
        <v>200</v>
      </c>
      <c r="D81" s="89">
        <v>7</v>
      </c>
      <c r="E81" s="24">
        <v>0.6</v>
      </c>
      <c r="F81" s="24">
        <v>0.1</v>
      </c>
      <c r="G81" s="24">
        <v>31.7</v>
      </c>
      <c r="H81" s="24">
        <v>131</v>
      </c>
    </row>
    <row r="82" spans="1:8" ht="15.75" x14ac:dyDescent="0.25">
      <c r="A82" s="9" t="s">
        <v>25</v>
      </c>
      <c r="B82" s="15" t="s">
        <v>1</v>
      </c>
      <c r="C82" s="89">
        <v>30</v>
      </c>
      <c r="D82" s="89">
        <v>1.8</v>
      </c>
      <c r="E82" s="24">
        <v>2.4</v>
      </c>
      <c r="F82" s="24">
        <v>0.5</v>
      </c>
      <c r="G82" s="24">
        <v>12</v>
      </c>
      <c r="H82" s="24">
        <v>66</v>
      </c>
    </row>
    <row r="83" spans="1:8" ht="15.75" x14ac:dyDescent="0.25">
      <c r="A83" s="9" t="s">
        <v>25</v>
      </c>
      <c r="B83" s="15" t="s">
        <v>8</v>
      </c>
      <c r="C83" s="89">
        <v>30</v>
      </c>
      <c r="D83" s="89">
        <v>1.86</v>
      </c>
      <c r="E83" s="24">
        <v>3.2</v>
      </c>
      <c r="F83" s="24">
        <v>1.4</v>
      </c>
      <c r="G83" s="24">
        <v>13.1</v>
      </c>
      <c r="H83" s="24">
        <v>82.2</v>
      </c>
    </row>
    <row r="84" spans="1:8" ht="15.75" x14ac:dyDescent="0.25">
      <c r="A84" s="14"/>
      <c r="B84" s="48"/>
      <c r="C84" s="17">
        <f>SUM(C79:C83)</f>
        <v>520</v>
      </c>
      <c r="D84" s="17">
        <f t="shared" ref="D84:H84" si="7">SUM(D79:D83)</f>
        <v>52.699999999999996</v>
      </c>
      <c r="E84" s="17">
        <f t="shared" si="7"/>
        <v>18.7</v>
      </c>
      <c r="F84" s="17">
        <f t="shared" si="7"/>
        <v>18.2</v>
      </c>
      <c r="G84" s="17">
        <f t="shared" si="7"/>
        <v>102.6</v>
      </c>
      <c r="H84" s="17">
        <f t="shared" si="7"/>
        <v>617.20000000000005</v>
      </c>
    </row>
    <row r="85" spans="1:8" ht="15.75" x14ac:dyDescent="0.25">
      <c r="A85" s="14"/>
      <c r="B85" s="48"/>
      <c r="C85" s="17"/>
      <c r="D85" s="17"/>
      <c r="E85" s="17"/>
      <c r="F85" s="17"/>
      <c r="G85" s="17"/>
      <c r="H85" s="18"/>
    </row>
    <row r="86" spans="1:8" ht="15.75" x14ac:dyDescent="0.25">
      <c r="A86" s="14"/>
      <c r="B86" s="26"/>
      <c r="C86" s="17"/>
      <c r="D86" s="17"/>
      <c r="E86" s="17"/>
      <c r="F86" s="17"/>
      <c r="G86" s="17"/>
      <c r="H86" s="18"/>
    </row>
    <row r="87" spans="1:8" ht="15.75" x14ac:dyDescent="0.2">
      <c r="A87" s="94" t="s">
        <v>34</v>
      </c>
      <c r="B87" s="94"/>
      <c r="C87" s="94"/>
      <c r="D87" s="94"/>
      <c r="E87" s="94"/>
      <c r="F87" s="94"/>
      <c r="G87" s="94"/>
      <c r="H87" s="94"/>
    </row>
    <row r="88" spans="1:8" ht="15.75" x14ac:dyDescent="0.2">
      <c r="A88" s="91" t="s">
        <v>15</v>
      </c>
      <c r="B88" s="91"/>
      <c r="C88" s="91"/>
      <c r="D88" s="91"/>
      <c r="E88" s="91"/>
      <c r="F88" s="91"/>
      <c r="G88" s="91"/>
      <c r="H88" s="91"/>
    </row>
    <row r="89" spans="1:8" ht="15.75" x14ac:dyDescent="0.2">
      <c r="A89" s="5" t="s">
        <v>99</v>
      </c>
      <c r="B89" s="6" t="s">
        <v>83</v>
      </c>
      <c r="C89" s="7">
        <v>110</v>
      </c>
      <c r="D89" s="7">
        <v>23.7</v>
      </c>
      <c r="E89" s="7">
        <v>11.76</v>
      </c>
      <c r="F89" s="7">
        <v>11.02</v>
      </c>
      <c r="G89" s="7">
        <v>13.4</v>
      </c>
      <c r="H89" s="8">
        <v>199</v>
      </c>
    </row>
    <row r="90" spans="1:8" ht="15.75" x14ac:dyDescent="0.25">
      <c r="A90" s="87">
        <v>469</v>
      </c>
      <c r="B90" s="15" t="s">
        <v>23</v>
      </c>
      <c r="C90" s="89">
        <v>150</v>
      </c>
      <c r="D90" s="89">
        <v>15.34</v>
      </c>
      <c r="E90" s="34">
        <v>5.5</v>
      </c>
      <c r="F90" s="34">
        <v>4.8</v>
      </c>
      <c r="G90" s="34">
        <v>38.299999999999997</v>
      </c>
      <c r="H90" s="34">
        <v>191</v>
      </c>
    </row>
    <row r="91" spans="1:8" ht="15.75" x14ac:dyDescent="0.2">
      <c r="A91" s="5">
        <v>592</v>
      </c>
      <c r="B91" s="6" t="s">
        <v>49</v>
      </c>
      <c r="C91" s="7">
        <v>200</v>
      </c>
      <c r="D91" s="7">
        <v>10</v>
      </c>
      <c r="E91" s="7">
        <v>1</v>
      </c>
      <c r="F91" s="7">
        <v>0.2</v>
      </c>
      <c r="G91" s="7">
        <v>19.8</v>
      </c>
      <c r="H91" s="8">
        <v>86</v>
      </c>
    </row>
    <row r="92" spans="1:8" ht="15.75" x14ac:dyDescent="0.25">
      <c r="A92" s="9" t="s">
        <v>25</v>
      </c>
      <c r="B92" s="15" t="s">
        <v>1</v>
      </c>
      <c r="C92" s="89">
        <v>30</v>
      </c>
      <c r="D92" s="89">
        <v>1.86</v>
      </c>
      <c r="E92" s="24">
        <v>2.4</v>
      </c>
      <c r="F92" s="24">
        <v>0.5</v>
      </c>
      <c r="G92" s="24">
        <v>12</v>
      </c>
      <c r="H92" s="24">
        <v>66</v>
      </c>
    </row>
    <row r="93" spans="1:8" ht="15.75" x14ac:dyDescent="0.25">
      <c r="A93" s="9" t="s">
        <v>25</v>
      </c>
      <c r="B93" s="15" t="s">
        <v>8</v>
      </c>
      <c r="C93" s="89">
        <v>30</v>
      </c>
      <c r="D93" s="89">
        <v>1.8</v>
      </c>
      <c r="E93" s="24">
        <v>3.2</v>
      </c>
      <c r="F93" s="24">
        <v>1.4</v>
      </c>
      <c r="G93" s="24">
        <v>13.1</v>
      </c>
      <c r="H93" s="24">
        <v>82.2</v>
      </c>
    </row>
    <row r="94" spans="1:8" ht="15.75" x14ac:dyDescent="0.25">
      <c r="A94" s="14"/>
      <c r="B94" s="87"/>
      <c r="C94" s="17">
        <f t="shared" ref="C94:H94" si="8">SUM(C89:C93)</f>
        <v>520</v>
      </c>
      <c r="D94" s="17">
        <f t="shared" si="8"/>
        <v>52.699999999999996</v>
      </c>
      <c r="E94" s="17">
        <f t="shared" si="8"/>
        <v>23.859999999999996</v>
      </c>
      <c r="F94" s="17">
        <f t="shared" si="8"/>
        <v>17.919999999999998</v>
      </c>
      <c r="G94" s="17">
        <f t="shared" si="8"/>
        <v>96.6</v>
      </c>
      <c r="H94" s="17">
        <f t="shared" si="8"/>
        <v>624.20000000000005</v>
      </c>
    </row>
    <row r="95" spans="1:8" ht="15.75" x14ac:dyDescent="0.25">
      <c r="A95" s="14"/>
      <c r="B95" s="84"/>
      <c r="C95" s="17"/>
      <c r="D95" s="17"/>
      <c r="E95" s="17"/>
      <c r="F95" s="17"/>
      <c r="G95" s="17"/>
      <c r="H95" s="18"/>
    </row>
    <row r="96" spans="1:8" ht="15.75" x14ac:dyDescent="0.25">
      <c r="A96" s="14"/>
      <c r="B96" s="26"/>
      <c r="C96" s="17"/>
      <c r="D96" s="17"/>
      <c r="E96" s="17"/>
      <c r="F96" s="17"/>
      <c r="G96" s="17"/>
      <c r="H96" s="18"/>
    </row>
    <row r="97" spans="1:8" ht="15.75" x14ac:dyDescent="0.2">
      <c r="A97" s="94" t="s">
        <v>35</v>
      </c>
      <c r="B97" s="94"/>
      <c r="C97" s="94"/>
      <c r="D97" s="94"/>
      <c r="E97" s="94"/>
      <c r="F97" s="94"/>
      <c r="G97" s="94"/>
      <c r="H97" s="94"/>
    </row>
    <row r="98" spans="1:8" ht="15.75" x14ac:dyDescent="0.2">
      <c r="A98" s="91" t="s">
        <v>15</v>
      </c>
      <c r="B98" s="91"/>
      <c r="C98" s="91"/>
      <c r="D98" s="91"/>
      <c r="E98" s="91"/>
      <c r="F98" s="91"/>
      <c r="G98" s="91"/>
      <c r="H98" s="91"/>
    </row>
    <row r="99" spans="1:8" ht="15.75" x14ac:dyDescent="0.2">
      <c r="A99" s="87">
        <v>412</v>
      </c>
      <c r="B99" s="42" t="s">
        <v>47</v>
      </c>
      <c r="C99" s="23">
        <v>110</v>
      </c>
      <c r="D99" s="23">
        <v>27.42</v>
      </c>
      <c r="E99" s="23">
        <v>7.08</v>
      </c>
      <c r="F99" s="23">
        <v>11.65</v>
      </c>
      <c r="G99" s="23">
        <v>12.73</v>
      </c>
      <c r="H99" s="23">
        <v>128</v>
      </c>
    </row>
    <row r="100" spans="1:8" ht="15.75" x14ac:dyDescent="0.25">
      <c r="A100" s="87">
        <v>198</v>
      </c>
      <c r="B100" s="10" t="s">
        <v>72</v>
      </c>
      <c r="C100" s="23">
        <v>150</v>
      </c>
      <c r="D100" s="23">
        <v>11.62</v>
      </c>
      <c r="E100" s="55">
        <v>9.6</v>
      </c>
      <c r="F100" s="55">
        <v>0.8</v>
      </c>
      <c r="G100" s="55">
        <v>29.6</v>
      </c>
      <c r="H100" s="36">
        <v>227</v>
      </c>
    </row>
    <row r="101" spans="1:8" ht="15.75" x14ac:dyDescent="0.25">
      <c r="A101" s="9">
        <v>699</v>
      </c>
      <c r="B101" s="15" t="s">
        <v>68</v>
      </c>
      <c r="C101" s="89">
        <v>200</v>
      </c>
      <c r="D101" s="89">
        <v>10</v>
      </c>
      <c r="E101" s="24">
        <v>0.2</v>
      </c>
      <c r="F101" s="24"/>
      <c r="G101" s="24">
        <v>25.7</v>
      </c>
      <c r="H101" s="24">
        <v>104</v>
      </c>
    </row>
    <row r="102" spans="1:8" ht="15.75" x14ac:dyDescent="0.25">
      <c r="A102" s="9" t="s">
        <v>25</v>
      </c>
      <c r="B102" s="15" t="s">
        <v>1</v>
      </c>
      <c r="C102" s="89">
        <v>30</v>
      </c>
      <c r="D102" s="89">
        <v>1.86</v>
      </c>
      <c r="E102" s="24">
        <v>2.4</v>
      </c>
      <c r="F102" s="24">
        <v>0.5</v>
      </c>
      <c r="G102" s="24">
        <v>12</v>
      </c>
      <c r="H102" s="24">
        <v>66</v>
      </c>
    </row>
    <row r="103" spans="1:8" ht="15.75" x14ac:dyDescent="0.25">
      <c r="A103" s="9" t="s">
        <v>25</v>
      </c>
      <c r="B103" s="15" t="s">
        <v>8</v>
      </c>
      <c r="C103" s="89">
        <v>30</v>
      </c>
      <c r="D103" s="89">
        <v>1.8</v>
      </c>
      <c r="E103" s="24">
        <v>3.2</v>
      </c>
      <c r="F103" s="24">
        <v>1.4</v>
      </c>
      <c r="G103" s="24">
        <v>13.1</v>
      </c>
      <c r="H103" s="24">
        <v>82.2</v>
      </c>
    </row>
    <row r="104" spans="1:8" ht="15.75" x14ac:dyDescent="0.25">
      <c r="A104" s="14"/>
      <c r="B104" s="87"/>
      <c r="C104" s="17">
        <f t="shared" ref="C104:H104" si="9">SUM(C99:C103)</f>
        <v>520</v>
      </c>
      <c r="D104" s="17">
        <f t="shared" si="9"/>
        <v>52.699999999999996</v>
      </c>
      <c r="E104" s="17">
        <f t="shared" si="9"/>
        <v>22.479999999999997</v>
      </c>
      <c r="F104" s="17">
        <f t="shared" si="9"/>
        <v>14.350000000000001</v>
      </c>
      <c r="G104" s="17">
        <f t="shared" si="9"/>
        <v>93.13</v>
      </c>
      <c r="H104" s="25">
        <f t="shared" si="9"/>
        <v>607.20000000000005</v>
      </c>
    </row>
    <row r="105" spans="1:8" ht="15.75" x14ac:dyDescent="0.25">
      <c r="A105" s="92"/>
      <c r="B105" s="92"/>
      <c r="C105" s="92"/>
      <c r="D105" s="92"/>
      <c r="E105" s="92"/>
      <c r="F105" s="92"/>
      <c r="G105" s="92"/>
      <c r="H105" s="18"/>
    </row>
    <row r="106" spans="1:8" ht="15.75" x14ac:dyDescent="0.25">
      <c r="A106" s="14"/>
      <c r="B106" s="26"/>
      <c r="C106" s="17"/>
      <c r="D106" s="17"/>
      <c r="E106" s="17"/>
      <c r="F106" s="17"/>
      <c r="G106" s="17"/>
      <c r="H106" s="18"/>
    </row>
    <row r="107" spans="1:8" ht="15.75" x14ac:dyDescent="0.25">
      <c r="A107" s="14"/>
      <c r="B107" s="26"/>
      <c r="C107" s="82"/>
      <c r="D107" s="82"/>
      <c r="E107" s="82"/>
      <c r="F107" s="82"/>
      <c r="G107" s="82"/>
      <c r="H107" s="82"/>
    </row>
    <row r="108" spans="1:8" ht="20.25" x14ac:dyDescent="0.3">
      <c r="A108" s="93" t="s">
        <v>78</v>
      </c>
      <c r="B108" s="93"/>
      <c r="C108" s="93"/>
      <c r="D108" s="93"/>
      <c r="E108" s="93"/>
      <c r="F108" s="93"/>
      <c r="G108" s="93"/>
      <c r="H108" s="93"/>
    </row>
    <row r="109" spans="1:8" ht="20.25" x14ac:dyDescent="0.3">
      <c r="A109" s="90" t="s">
        <v>142</v>
      </c>
      <c r="B109" s="90"/>
      <c r="C109" s="58">
        <f>(C104+C94+C84+C74+C64+C54+C44+C35+C26+C16)/10</f>
        <v>514</v>
      </c>
      <c r="D109" s="58"/>
      <c r="E109" s="52">
        <f>(E104+E84+E74+E64+E54+E44+E35+E26+E16+E94)/10</f>
        <v>22.269999999999992</v>
      </c>
      <c r="F109" s="52">
        <f>(F104+F84+F74+F64+F54+F44+F35+F26+F16+F94)/10</f>
        <v>18.352999999999998</v>
      </c>
      <c r="G109" s="52">
        <f>(G104+G84+G74+G64+G54+G44+G35+G26+G16+G94)/10</f>
        <v>90.49</v>
      </c>
      <c r="H109" s="53">
        <f>(H104+H94+H84+H74+H64+H54+H44+H35+H26+H16)/10</f>
        <v>634.2639999999999</v>
      </c>
    </row>
  </sheetData>
  <mergeCells count="34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A20:H20"/>
    <mergeCell ref="A29:H29"/>
    <mergeCell ref="A30:H30"/>
    <mergeCell ref="A38:H38"/>
    <mergeCell ref="G6:G8"/>
    <mergeCell ref="A9:H9"/>
    <mergeCell ref="A10:H10"/>
    <mergeCell ref="A19:H19"/>
    <mergeCell ref="A58:H58"/>
    <mergeCell ref="A67:H67"/>
    <mergeCell ref="A68:H68"/>
    <mergeCell ref="A77:H77"/>
    <mergeCell ref="A39:H39"/>
    <mergeCell ref="A47:H47"/>
    <mergeCell ref="A48:H48"/>
    <mergeCell ref="A57:H57"/>
    <mergeCell ref="A98:H98"/>
    <mergeCell ref="A105:G105"/>
    <mergeCell ref="A108:H108"/>
    <mergeCell ref="A109:B109"/>
    <mergeCell ref="A78:H78"/>
    <mergeCell ref="A87:H87"/>
    <mergeCell ref="A88:H88"/>
    <mergeCell ref="A97:H97"/>
  </mergeCells>
  <pageMargins left="0.7" right="0.7" top="0.75" bottom="0.75" header="0.3" footer="0.3"/>
  <pageSetup paperSize="9" scale="51" orientation="portrait" r:id="rId1"/>
  <rowBreaks count="2" manualBreakCount="2">
    <brk id="46" max="16383" man="1"/>
    <brk id="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60" zoomScaleNormal="100" workbookViewId="0">
      <selection activeCell="G26" sqref="G26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0"/>
      <c r="B1" s="80"/>
      <c r="C1" s="80"/>
      <c r="D1" s="80"/>
      <c r="E1" s="80"/>
      <c r="F1" s="80"/>
      <c r="G1" s="80"/>
      <c r="H1" s="80"/>
    </row>
    <row r="2" spans="1:8" ht="15.75" x14ac:dyDescent="0.2">
      <c r="A2" s="95" t="s">
        <v>141</v>
      </c>
      <c r="B2" s="95"/>
      <c r="C2" s="95"/>
      <c r="D2" s="95"/>
      <c r="E2" s="95"/>
      <c r="F2" s="95"/>
      <c r="G2" s="95"/>
      <c r="H2" s="9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6" t="s">
        <v>22</v>
      </c>
      <c r="B4" s="97" t="s">
        <v>21</v>
      </c>
      <c r="C4" s="98"/>
      <c r="D4" s="98"/>
      <c r="E4" s="98"/>
      <c r="F4" s="98"/>
      <c r="G4" s="98"/>
      <c r="H4" s="98"/>
    </row>
    <row r="5" spans="1:8" ht="15.75" x14ac:dyDescent="0.2">
      <c r="A5" s="96"/>
      <c r="B5" s="97"/>
      <c r="C5" s="99" t="s">
        <v>9</v>
      </c>
      <c r="D5" s="100" t="s">
        <v>108</v>
      </c>
      <c r="E5" s="99" t="s">
        <v>10</v>
      </c>
      <c r="F5" s="99"/>
      <c r="G5" s="99"/>
      <c r="H5" s="99" t="s">
        <v>11</v>
      </c>
    </row>
    <row r="6" spans="1:8" ht="12.75" x14ac:dyDescent="0.2">
      <c r="A6" s="96"/>
      <c r="B6" s="97"/>
      <c r="C6" s="99"/>
      <c r="D6" s="101"/>
      <c r="E6" s="97" t="s">
        <v>5</v>
      </c>
      <c r="F6" s="97" t="s">
        <v>6</v>
      </c>
      <c r="G6" s="97" t="s">
        <v>7</v>
      </c>
      <c r="H6" s="99"/>
    </row>
    <row r="7" spans="1:8" ht="12.75" x14ac:dyDescent="0.2">
      <c r="A7" s="96"/>
      <c r="B7" s="97"/>
      <c r="C7" s="99"/>
      <c r="D7" s="101"/>
      <c r="E7" s="97"/>
      <c r="F7" s="97"/>
      <c r="G7" s="97"/>
      <c r="H7" s="99"/>
    </row>
    <row r="8" spans="1:8" ht="12.75" x14ac:dyDescent="0.2">
      <c r="A8" s="96"/>
      <c r="B8" s="97"/>
      <c r="C8" s="99"/>
      <c r="D8" s="102"/>
      <c r="E8" s="97"/>
      <c r="F8" s="97"/>
      <c r="G8" s="97"/>
      <c r="H8" s="99"/>
    </row>
    <row r="9" spans="1:8" ht="15.75" x14ac:dyDescent="0.2">
      <c r="A9" s="94" t="s">
        <v>137</v>
      </c>
      <c r="B9" s="94"/>
      <c r="C9" s="94"/>
      <c r="D9" s="94"/>
      <c r="E9" s="94"/>
      <c r="F9" s="94"/>
      <c r="G9" s="94"/>
      <c r="H9" s="94"/>
    </row>
    <row r="10" spans="1:8" ht="15.75" x14ac:dyDescent="0.2">
      <c r="A10" s="91" t="s">
        <v>16</v>
      </c>
      <c r="B10" s="91"/>
      <c r="C10" s="91"/>
      <c r="D10" s="91"/>
      <c r="E10" s="91"/>
      <c r="F10" s="91"/>
      <c r="G10" s="91"/>
      <c r="H10" s="91"/>
    </row>
    <row r="11" spans="1:8" ht="15.75" x14ac:dyDescent="0.2">
      <c r="A11" s="5" t="s">
        <v>99</v>
      </c>
      <c r="B11" s="6" t="s">
        <v>83</v>
      </c>
      <c r="C11" s="7">
        <v>110</v>
      </c>
      <c r="D11" s="7">
        <v>30.84</v>
      </c>
      <c r="E11" s="7">
        <v>11.76</v>
      </c>
      <c r="F11" s="7">
        <v>11.02</v>
      </c>
      <c r="G11" s="7">
        <v>13.4</v>
      </c>
      <c r="H11" s="8">
        <v>199</v>
      </c>
    </row>
    <row r="12" spans="1:8" ht="15.75" x14ac:dyDescent="0.25">
      <c r="A12" s="87">
        <v>469</v>
      </c>
      <c r="B12" s="15" t="s">
        <v>23</v>
      </c>
      <c r="C12" s="89">
        <v>150</v>
      </c>
      <c r="D12" s="89">
        <v>15.34</v>
      </c>
      <c r="E12" s="34">
        <v>5.5</v>
      </c>
      <c r="F12" s="34">
        <v>4.8</v>
      </c>
      <c r="G12" s="34">
        <v>38.299999999999997</v>
      </c>
      <c r="H12" s="34">
        <v>191</v>
      </c>
    </row>
    <row r="13" spans="1:8" ht="15.75" x14ac:dyDescent="0.25">
      <c r="A13" s="13">
        <v>376</v>
      </c>
      <c r="B13" s="3" t="s">
        <v>0</v>
      </c>
      <c r="C13" s="89">
        <v>200</v>
      </c>
      <c r="D13" s="89">
        <v>3.12</v>
      </c>
      <c r="E13" s="89">
        <v>0.2</v>
      </c>
      <c r="F13" s="89">
        <v>0.1</v>
      </c>
      <c r="G13" s="89">
        <v>15</v>
      </c>
      <c r="H13" s="89">
        <v>60</v>
      </c>
    </row>
    <row r="14" spans="1:8" ht="15.75" x14ac:dyDescent="0.25">
      <c r="A14" s="9" t="s">
        <v>25</v>
      </c>
      <c r="B14" s="3" t="s">
        <v>18</v>
      </c>
      <c r="C14" s="89">
        <v>30</v>
      </c>
      <c r="D14" s="89">
        <v>3.4</v>
      </c>
      <c r="E14" s="89">
        <v>1.95</v>
      </c>
      <c r="F14" s="89">
        <v>0.6</v>
      </c>
      <c r="G14" s="89">
        <v>13.8</v>
      </c>
      <c r="H14" s="89">
        <v>69</v>
      </c>
    </row>
    <row r="15" spans="1:8" ht="15.75" x14ac:dyDescent="0.25">
      <c r="A15" s="14"/>
      <c r="B15" s="88"/>
      <c r="C15" s="17">
        <f t="shared" ref="C15:H15" si="0">SUM(C11:C14)</f>
        <v>490</v>
      </c>
      <c r="D15" s="17">
        <f t="shared" si="0"/>
        <v>52.699999999999996</v>
      </c>
      <c r="E15" s="17">
        <f t="shared" si="0"/>
        <v>19.409999999999997</v>
      </c>
      <c r="F15" s="17">
        <f t="shared" si="0"/>
        <v>16.52</v>
      </c>
      <c r="G15" s="17">
        <f t="shared" si="0"/>
        <v>80.499999999999986</v>
      </c>
      <c r="H15" s="17">
        <f t="shared" si="0"/>
        <v>519</v>
      </c>
    </row>
    <row r="16" spans="1:8" ht="15.75" x14ac:dyDescent="0.25">
      <c r="A16" s="14"/>
      <c r="B16" s="81"/>
      <c r="C16" s="79"/>
      <c r="D16" s="79"/>
      <c r="E16" s="17"/>
      <c r="F16" s="17"/>
      <c r="G16" s="17"/>
      <c r="H16" s="18"/>
    </row>
    <row r="17" spans="1:8" ht="15.75" x14ac:dyDescent="0.2">
      <c r="A17" s="91" t="s">
        <v>15</v>
      </c>
      <c r="B17" s="91"/>
      <c r="C17" s="91"/>
      <c r="D17" s="91"/>
      <c r="E17" s="91"/>
      <c r="F17" s="91"/>
      <c r="G17" s="91"/>
      <c r="H17" s="91"/>
    </row>
    <row r="18" spans="1:8" ht="15.75" x14ac:dyDescent="0.2">
      <c r="A18" s="87">
        <v>259</v>
      </c>
      <c r="B18" s="59" t="s">
        <v>111</v>
      </c>
      <c r="C18" s="38">
        <v>240</v>
      </c>
      <c r="D18" s="38">
        <v>39.04</v>
      </c>
      <c r="E18" s="12">
        <v>14.77</v>
      </c>
      <c r="F18" s="12">
        <v>13.55</v>
      </c>
      <c r="G18" s="12">
        <v>29.61</v>
      </c>
      <c r="H18" s="12">
        <v>390.04</v>
      </c>
    </row>
    <row r="19" spans="1:8" ht="15.75" x14ac:dyDescent="0.25">
      <c r="A19" s="9">
        <v>699</v>
      </c>
      <c r="B19" s="15" t="s">
        <v>68</v>
      </c>
      <c r="C19" s="89">
        <v>200</v>
      </c>
      <c r="D19" s="89">
        <v>10</v>
      </c>
      <c r="E19" s="24">
        <v>0.2</v>
      </c>
      <c r="F19" s="24"/>
      <c r="G19" s="24">
        <v>25.7</v>
      </c>
      <c r="H19" s="24">
        <v>104</v>
      </c>
    </row>
    <row r="20" spans="1:8" ht="15.75" x14ac:dyDescent="0.25">
      <c r="A20" s="9" t="s">
        <v>25</v>
      </c>
      <c r="B20" s="15" t="s">
        <v>8</v>
      </c>
      <c r="C20" s="89">
        <v>30</v>
      </c>
      <c r="D20" s="89">
        <v>1.8</v>
      </c>
      <c r="E20" s="24">
        <v>2.4</v>
      </c>
      <c r="F20" s="24">
        <v>0.5</v>
      </c>
      <c r="G20" s="24">
        <v>12</v>
      </c>
      <c r="H20" s="24">
        <v>66</v>
      </c>
    </row>
    <row r="21" spans="1:8" ht="15.75" x14ac:dyDescent="0.25">
      <c r="A21" s="9" t="s">
        <v>25</v>
      </c>
      <c r="B21" s="15" t="s">
        <v>1</v>
      </c>
      <c r="C21" s="89">
        <v>30</v>
      </c>
      <c r="D21" s="89">
        <v>1.86</v>
      </c>
      <c r="E21" s="24">
        <v>3.2</v>
      </c>
      <c r="F21" s="24">
        <v>1.4</v>
      </c>
      <c r="G21" s="24">
        <v>13.1</v>
      </c>
      <c r="H21" s="24">
        <v>82.2</v>
      </c>
    </row>
    <row r="22" spans="1:8" ht="15.75" x14ac:dyDescent="0.25">
      <c r="A22" s="14"/>
      <c r="B22" s="59"/>
      <c r="C22" s="17">
        <f t="shared" ref="C22:H22" si="1">SUM(C18:C21)</f>
        <v>500</v>
      </c>
      <c r="D22" s="17">
        <f t="shared" si="1"/>
        <v>52.699999999999996</v>
      </c>
      <c r="E22" s="17">
        <f t="shared" si="1"/>
        <v>20.569999999999997</v>
      </c>
      <c r="F22" s="17">
        <f t="shared" si="1"/>
        <v>15.450000000000001</v>
      </c>
      <c r="G22" s="17">
        <f t="shared" si="1"/>
        <v>80.41</v>
      </c>
      <c r="H22" s="25">
        <f t="shared" si="1"/>
        <v>642.24</v>
      </c>
    </row>
    <row r="23" spans="1:8" ht="15.75" x14ac:dyDescent="0.25">
      <c r="A23" s="14"/>
      <c r="B23" s="59"/>
      <c r="C23" s="17"/>
      <c r="D23" s="17"/>
      <c r="E23" s="17"/>
      <c r="F23" s="17"/>
      <c r="G23" s="17"/>
      <c r="H23" s="18"/>
    </row>
    <row r="24" spans="1:8" ht="15.75" x14ac:dyDescent="0.25">
      <c r="A24" s="14"/>
      <c r="B24" s="26" t="s">
        <v>12</v>
      </c>
      <c r="C24" s="17">
        <f>C15+C22</f>
        <v>990</v>
      </c>
      <c r="D24" s="17"/>
      <c r="E24" s="17">
        <f>E15+E22</f>
        <v>39.97999999999999</v>
      </c>
      <c r="F24" s="17">
        <f>F15+F22</f>
        <v>31.97</v>
      </c>
      <c r="G24" s="17">
        <f>G15+G22</f>
        <v>160.90999999999997</v>
      </c>
      <c r="H24" s="17">
        <f>H15+H22</f>
        <v>1161.24</v>
      </c>
    </row>
    <row r="25" spans="1:8" ht="15.75" x14ac:dyDescent="0.25">
      <c r="A25" s="14"/>
      <c r="B25" s="26"/>
      <c r="C25" s="17"/>
      <c r="D25" s="17"/>
      <c r="E25" s="17"/>
      <c r="F25" s="17"/>
      <c r="G25" s="17"/>
      <c r="H25" s="18"/>
    </row>
    <row r="26" spans="1:8" ht="15.75" x14ac:dyDescent="0.25">
      <c r="A26" s="14"/>
      <c r="B26" s="26"/>
      <c r="C26" s="17"/>
      <c r="D26" s="17"/>
      <c r="E26" s="17"/>
      <c r="F26" s="17"/>
      <c r="G26" s="17"/>
      <c r="H26" s="17"/>
    </row>
    <row r="27" spans="1:8" ht="15.75" x14ac:dyDescent="0.2">
      <c r="A27" s="94" t="s">
        <v>139</v>
      </c>
      <c r="B27" s="94"/>
      <c r="C27" s="94"/>
      <c r="D27" s="94"/>
      <c r="E27" s="94"/>
      <c r="F27" s="94"/>
      <c r="G27" s="94"/>
      <c r="H27" s="94"/>
    </row>
    <row r="28" spans="1:8" ht="15.75" x14ac:dyDescent="0.2">
      <c r="A28" s="91" t="s">
        <v>16</v>
      </c>
      <c r="B28" s="91"/>
      <c r="C28" s="91"/>
      <c r="D28" s="91"/>
      <c r="E28" s="91"/>
      <c r="F28" s="91"/>
      <c r="G28" s="91"/>
      <c r="H28" s="91"/>
    </row>
    <row r="29" spans="1:8" ht="31.5" x14ac:dyDescent="0.2">
      <c r="A29" s="5" t="s">
        <v>84</v>
      </c>
      <c r="B29" s="33" t="s">
        <v>85</v>
      </c>
      <c r="C29" s="7">
        <v>110</v>
      </c>
      <c r="D29" s="7">
        <v>27.57</v>
      </c>
      <c r="E29" s="7">
        <v>9.6</v>
      </c>
      <c r="F29" s="7">
        <v>11.74</v>
      </c>
      <c r="G29" s="7">
        <v>10.76</v>
      </c>
      <c r="H29" s="8">
        <v>187</v>
      </c>
    </row>
    <row r="30" spans="1:8" ht="15.75" x14ac:dyDescent="0.25">
      <c r="A30" s="87">
        <v>171</v>
      </c>
      <c r="B30" s="10" t="s">
        <v>36</v>
      </c>
      <c r="C30" s="23">
        <v>150</v>
      </c>
      <c r="D30" s="23">
        <v>18.61</v>
      </c>
      <c r="E30" s="36">
        <v>8.1999999999999993</v>
      </c>
      <c r="F30" s="36">
        <v>6.3</v>
      </c>
      <c r="G30" s="36">
        <v>38.700000000000003</v>
      </c>
      <c r="H30" s="36">
        <v>245</v>
      </c>
    </row>
    <row r="31" spans="1:8" ht="15.75" x14ac:dyDescent="0.25">
      <c r="A31" s="13">
        <v>376</v>
      </c>
      <c r="B31" s="3" t="s">
        <v>0</v>
      </c>
      <c r="C31" s="89">
        <v>200</v>
      </c>
      <c r="D31" s="89">
        <v>3.12</v>
      </c>
      <c r="E31" s="89">
        <v>0.2</v>
      </c>
      <c r="F31" s="89">
        <v>0.1</v>
      </c>
      <c r="G31" s="89">
        <v>15</v>
      </c>
      <c r="H31" s="89">
        <v>60</v>
      </c>
    </row>
    <row r="32" spans="1:8" ht="15.75" x14ac:dyDescent="0.25">
      <c r="A32" s="9" t="s">
        <v>25</v>
      </c>
      <c r="B32" s="3" t="s">
        <v>18</v>
      </c>
      <c r="C32" s="89">
        <v>30</v>
      </c>
      <c r="D32" s="89">
        <v>3.4</v>
      </c>
      <c r="E32" s="89">
        <v>1.95</v>
      </c>
      <c r="F32" s="89">
        <v>0.6</v>
      </c>
      <c r="G32" s="89">
        <v>13.8</v>
      </c>
      <c r="H32" s="89">
        <v>69</v>
      </c>
    </row>
    <row r="33" spans="1:8" ht="15.75" x14ac:dyDescent="0.25">
      <c r="A33" s="14"/>
      <c r="B33" s="87"/>
      <c r="C33" s="17">
        <f t="shared" ref="C33:H33" si="2">SUM(C29:C32)</f>
        <v>490</v>
      </c>
      <c r="D33" s="17">
        <f t="shared" si="2"/>
        <v>52.699999999999996</v>
      </c>
      <c r="E33" s="17">
        <f t="shared" si="2"/>
        <v>19.949999999999996</v>
      </c>
      <c r="F33" s="17">
        <f t="shared" si="2"/>
        <v>18.740000000000002</v>
      </c>
      <c r="G33" s="17">
        <f t="shared" si="2"/>
        <v>78.260000000000005</v>
      </c>
      <c r="H33" s="17">
        <f t="shared" si="2"/>
        <v>561</v>
      </c>
    </row>
    <row r="34" spans="1:8" ht="15.75" x14ac:dyDescent="0.25">
      <c r="A34" s="14"/>
      <c r="B34" s="87"/>
      <c r="C34" s="17"/>
      <c r="D34" s="17"/>
      <c r="E34" s="17"/>
      <c r="F34" s="17"/>
      <c r="G34" s="17"/>
      <c r="H34" s="18"/>
    </row>
    <row r="35" spans="1:8" ht="15.75" x14ac:dyDescent="0.2">
      <c r="A35" s="91" t="s">
        <v>15</v>
      </c>
      <c r="B35" s="91"/>
      <c r="C35" s="91"/>
      <c r="D35" s="91"/>
      <c r="E35" s="91"/>
      <c r="F35" s="91"/>
      <c r="G35" s="91"/>
      <c r="H35" s="91"/>
    </row>
    <row r="36" spans="1:8" ht="15.75" x14ac:dyDescent="0.25">
      <c r="A36" s="9" t="s">
        <v>101</v>
      </c>
      <c r="B36" s="35" t="s">
        <v>67</v>
      </c>
      <c r="C36" s="23">
        <v>110</v>
      </c>
      <c r="D36" s="23">
        <v>28.48</v>
      </c>
      <c r="E36" s="36">
        <v>10.6</v>
      </c>
      <c r="F36" s="36">
        <v>16.5</v>
      </c>
      <c r="G36" s="36">
        <v>9.1999999999999993</v>
      </c>
      <c r="H36" s="36">
        <v>227</v>
      </c>
    </row>
    <row r="37" spans="1:8" ht="15.75" x14ac:dyDescent="0.2">
      <c r="A37" s="37" t="s">
        <v>102</v>
      </c>
      <c r="B37" s="35" t="s">
        <v>77</v>
      </c>
      <c r="C37" s="23">
        <v>150</v>
      </c>
      <c r="D37" s="23">
        <v>13.3</v>
      </c>
      <c r="E37" s="23">
        <v>3.8</v>
      </c>
      <c r="F37" s="23">
        <v>4.3</v>
      </c>
      <c r="G37" s="23">
        <v>9.8000000000000007</v>
      </c>
      <c r="H37" s="23">
        <v>109</v>
      </c>
    </row>
    <row r="38" spans="1:8" ht="15.75" x14ac:dyDescent="0.25">
      <c r="A38" s="9">
        <v>349</v>
      </c>
      <c r="B38" s="15" t="s">
        <v>4</v>
      </c>
      <c r="C38" s="89">
        <v>200</v>
      </c>
      <c r="D38" s="89">
        <v>7.26</v>
      </c>
      <c r="E38" s="24">
        <v>0.6</v>
      </c>
      <c r="F38" s="24">
        <v>0.1</v>
      </c>
      <c r="G38" s="24">
        <v>31.7</v>
      </c>
      <c r="H38" s="24">
        <v>131</v>
      </c>
    </row>
    <row r="39" spans="1:8" ht="15.75" x14ac:dyDescent="0.25">
      <c r="A39" s="9" t="s">
        <v>25</v>
      </c>
      <c r="B39" s="15" t="s">
        <v>8</v>
      </c>
      <c r="C39" s="89">
        <v>30</v>
      </c>
      <c r="D39" s="89">
        <v>1.8</v>
      </c>
      <c r="E39" s="24">
        <v>2.4</v>
      </c>
      <c r="F39" s="24">
        <v>0.5</v>
      </c>
      <c r="G39" s="24">
        <v>12</v>
      </c>
      <c r="H39" s="24">
        <v>66</v>
      </c>
    </row>
    <row r="40" spans="1:8" ht="15.75" x14ac:dyDescent="0.25">
      <c r="A40" s="9" t="s">
        <v>25</v>
      </c>
      <c r="B40" s="15" t="s">
        <v>1</v>
      </c>
      <c r="C40" s="89">
        <v>30</v>
      </c>
      <c r="D40" s="89">
        <v>1.86</v>
      </c>
      <c r="E40" s="24">
        <v>3.2</v>
      </c>
      <c r="F40" s="24">
        <v>1.4</v>
      </c>
      <c r="G40" s="24">
        <v>13.1</v>
      </c>
      <c r="H40" s="24">
        <v>82.2</v>
      </c>
    </row>
    <row r="41" spans="1:8" ht="15.75" x14ac:dyDescent="0.25">
      <c r="A41" s="14"/>
      <c r="B41" s="87"/>
      <c r="C41" s="17">
        <f t="shared" ref="C41:H41" si="3">SUM(C36:C40)</f>
        <v>520</v>
      </c>
      <c r="D41" s="17">
        <f t="shared" si="3"/>
        <v>52.699999999999996</v>
      </c>
      <c r="E41" s="17">
        <f t="shared" si="3"/>
        <v>20.599999999999998</v>
      </c>
      <c r="F41" s="17">
        <f t="shared" si="3"/>
        <v>22.8</v>
      </c>
      <c r="G41" s="17">
        <f t="shared" si="3"/>
        <v>75.8</v>
      </c>
      <c r="H41" s="25">
        <f t="shared" si="3"/>
        <v>615.20000000000005</v>
      </c>
    </row>
    <row r="42" spans="1:8" ht="15.75" x14ac:dyDescent="0.25">
      <c r="A42" s="14"/>
      <c r="B42" s="87"/>
      <c r="C42" s="17"/>
      <c r="D42" s="17"/>
      <c r="E42" s="17"/>
      <c r="F42" s="17"/>
      <c r="G42" s="17"/>
      <c r="H42" s="18"/>
    </row>
    <row r="43" spans="1:8" ht="15.75" x14ac:dyDescent="0.25">
      <c r="A43" s="14"/>
      <c r="B43" s="26" t="s">
        <v>12</v>
      </c>
      <c r="C43" s="17">
        <f>C33+C41</f>
        <v>1010</v>
      </c>
      <c r="D43" s="17"/>
      <c r="E43" s="17">
        <f>E33+E41</f>
        <v>40.549999999999997</v>
      </c>
      <c r="F43" s="17">
        <f>F33+F41</f>
        <v>41.540000000000006</v>
      </c>
      <c r="G43" s="17">
        <f>G33+G41</f>
        <v>154.06</v>
      </c>
      <c r="H43" s="17">
        <f>H33+H41</f>
        <v>1176.2</v>
      </c>
    </row>
  </sheetData>
  <mergeCells count="17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A35:H35"/>
    <mergeCell ref="G6:G8"/>
    <mergeCell ref="A9:H9"/>
    <mergeCell ref="A10:H10"/>
    <mergeCell ref="A17:H17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титул лист</vt:lpstr>
      <vt:lpstr>от 7-12лет измен 62,03</vt:lpstr>
      <vt:lpstr>тит л дотац</vt:lpstr>
      <vt:lpstr>52,70</vt:lpstr>
      <vt:lpstr>тит л плат</vt:lpstr>
      <vt:lpstr>12 лет платники</vt:lpstr>
      <vt:lpstr>Субботы платники</vt:lpstr>
      <vt:lpstr>ГПД</vt:lpstr>
      <vt:lpstr>суббота 52,7</vt:lpstr>
      <vt:lpstr>тит л дотац (2)</vt:lpstr>
      <vt:lpstr>'титул лист'!Область_печати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2022-12-27T10:57:52Z</cp:lastPrinted>
  <dcterms:created xsi:type="dcterms:W3CDTF">2017-07-26T06:10:42Z</dcterms:created>
  <dcterms:modified xsi:type="dcterms:W3CDTF">2022-12-27T12:39:23Z</dcterms:modified>
</cp:coreProperties>
</file>